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297FD8BD-61D9-4ED8-B43F-A8E789C70B21}" xr6:coauthVersionLast="47" xr6:coauthVersionMax="47" xr10:uidLastSave="{00000000-0000-0000-0000-000000000000}"/>
  <bookViews>
    <workbookView xWindow="1040" yWindow="160" windowWidth="18700" windowHeight="20760" tabRatio="834" activeTab="1" xr2:uid="{00000000-000D-0000-FFFF-FFFF00000000}"/>
  </bookViews>
  <sheets>
    <sheet name="1. E.S.F 2024 T4 - S.I 2024" sheetId="13" r:id="rId1"/>
    <sheet name="2. PLANTILLA F.E 2024 " sheetId="4" r:id="rId2"/>
    <sheet name="3. DATOS F.E 2023" sheetId="10" r:id="rId3"/>
    <sheet name="NOTAS" sheetId="5" r:id="rId4"/>
    <sheet name="INF. F.EFECTIVO 2024-2023 " sheetId="11" r:id="rId5"/>
  </sheets>
  <externalReferences>
    <externalReference r:id="rId6"/>
  </externalReferences>
  <definedNames>
    <definedName name="_xlnm._FilterDatabase" localSheetId="0" hidden="1">'1. E.S.F 2024 T4 - S.I 2024'!$A$7:$J$367</definedName>
    <definedName name="_xlnm._FilterDatabase" localSheetId="4" hidden="1">'INF. F.EFECTIVO 2024-2023 '!$H$9:$H$94</definedName>
    <definedName name="_xlnm.Print_Area" localSheetId="0">'1. E.S.F 2024 T4 - S.I 2024'!$A$1:$L$376</definedName>
    <definedName name="_xlnm.Print_Area" localSheetId="4">'INF. F.EFECTIVO 2024-2023 '!$B$1:$F$107</definedName>
    <definedName name="_xlnm.Print_Titles" localSheetId="0">'1. E.S.F 2024 T4 - S.I 2024'!$6:$7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0" l="1"/>
  <c r="C59" i="10"/>
  <c r="C54" i="10"/>
  <c r="D99" i="4"/>
  <c r="D97" i="4"/>
  <c r="D92" i="4"/>
  <c r="B106" i="11"/>
  <c r="B104" i="11" l="1"/>
  <c r="B99" i="11"/>
  <c r="A1" i="5" l="1"/>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99" i="13"/>
  <c r="J200" i="13"/>
  <c r="J201" i="13"/>
  <c r="J202" i="13"/>
  <c r="J203" i="13"/>
  <c r="J204" i="13"/>
  <c r="J205" i="13"/>
  <c r="J206" i="13"/>
  <c r="J207" i="13"/>
  <c r="J208" i="13"/>
  <c r="J209" i="13"/>
  <c r="J210" i="13"/>
  <c r="J211" i="13"/>
  <c r="J212" i="13"/>
  <c r="J213" i="13"/>
  <c r="J214" i="13"/>
  <c r="J215" i="13"/>
  <c r="J216" i="13"/>
  <c r="J217" i="13"/>
  <c r="J218" i="13"/>
  <c r="J219" i="13"/>
  <c r="J220" i="13"/>
  <c r="J221" i="13"/>
  <c r="J222" i="13"/>
  <c r="J223" i="13"/>
  <c r="J224" i="13"/>
  <c r="J225" i="13"/>
  <c r="J226" i="13"/>
  <c r="J227" i="13"/>
  <c r="J228" i="13"/>
  <c r="J229" i="13"/>
  <c r="J230" i="13"/>
  <c r="J231" i="13"/>
  <c r="J232" i="13"/>
  <c r="J233" i="13"/>
  <c r="J234" i="13"/>
  <c r="J235" i="13"/>
  <c r="J236" i="13"/>
  <c r="J237" i="13"/>
  <c r="J238" i="13"/>
  <c r="J239" i="13"/>
  <c r="J240" i="13"/>
  <c r="J241" i="13"/>
  <c r="J242" i="13"/>
  <c r="J243" i="13"/>
  <c r="J244" i="13"/>
  <c r="J245" i="13"/>
  <c r="J246"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1" i="13"/>
  <c r="J332" i="13"/>
  <c r="J333" i="13"/>
  <c r="J334" i="13"/>
  <c r="J335" i="13"/>
  <c r="J336" i="13"/>
  <c r="J337" i="13"/>
  <c r="J338" i="13"/>
  <c r="J339" i="13"/>
  <c r="J340" i="13"/>
  <c r="J341" i="13"/>
  <c r="J342" i="13"/>
  <c r="J343" i="13"/>
  <c r="J344" i="13"/>
  <c r="J345" i="13"/>
  <c r="J346" i="13"/>
  <c r="J347" i="13"/>
  <c r="J348" i="13"/>
  <c r="J349" i="13"/>
  <c r="J350" i="13"/>
  <c r="J351" i="13"/>
  <c r="J352" i="13"/>
  <c r="J353" i="13"/>
  <c r="J354" i="13"/>
  <c r="J355" i="13"/>
  <c r="J356" i="13"/>
  <c r="J357" i="13"/>
  <c r="J358" i="13"/>
  <c r="J359" i="13"/>
  <c r="J360" i="13"/>
  <c r="J361" i="13"/>
  <c r="J362" i="13"/>
  <c r="J363" i="13"/>
  <c r="J364" i="13"/>
  <c r="J365" i="13"/>
  <c r="J366" i="13"/>
  <c r="J367" i="13"/>
  <c r="J8" i="13"/>
  <c r="F94" i="11"/>
  <c r="F93" i="11"/>
  <c r="A16" i="11"/>
  <c r="C3" i="10"/>
  <c r="C2" i="10"/>
  <c r="D2" i="4" l="1"/>
  <c r="E1" i="4"/>
  <c r="D1" i="4"/>
  <c r="B6" i="11"/>
  <c r="B5" i="11"/>
  <c r="B4" i="11"/>
  <c r="B3" i="11"/>
  <c r="B2" i="11"/>
  <c r="D94" i="11"/>
  <c r="D93" i="11"/>
  <c r="E84" i="4"/>
  <c r="E83" i="4"/>
  <c r="E202" i="5"/>
  <c r="E203" i="5"/>
  <c r="E204" i="5"/>
  <c r="E205" i="5"/>
  <c r="E206" i="5"/>
  <c r="E207" i="5"/>
  <c r="E201" i="5"/>
  <c r="E195" i="5"/>
  <c r="E196" i="5"/>
  <c r="E197" i="5"/>
  <c r="E198" i="5"/>
  <c r="E199" i="5"/>
  <c r="E200" i="5"/>
  <c r="E194" i="5"/>
  <c r="E192" i="5"/>
  <c r="E191" i="5"/>
  <c r="E189" i="5"/>
  <c r="E188" i="5"/>
  <c r="E187" i="5"/>
  <c r="E183" i="5"/>
  <c r="E182" i="5"/>
  <c r="E178" i="5"/>
  <c r="E177" i="5"/>
  <c r="E173" i="5"/>
  <c r="E172" i="5"/>
  <c r="E168" i="5"/>
  <c r="E167" i="5"/>
  <c r="E163" i="5"/>
  <c r="E162" i="5"/>
  <c r="E157" i="5"/>
  <c r="E156" i="5"/>
  <c r="E155" i="5"/>
  <c r="E151" i="5"/>
  <c r="E148" i="5"/>
  <c r="E147" i="5"/>
  <c r="E146" i="5"/>
  <c r="E142" i="5"/>
  <c r="E141" i="5"/>
  <c r="E140" i="5"/>
  <c r="E136" i="5"/>
  <c r="E135" i="5"/>
  <c r="E134" i="5"/>
  <c r="E133" i="5"/>
  <c r="E129" i="5"/>
  <c r="E128" i="5"/>
  <c r="E127" i="5"/>
  <c r="E123" i="5"/>
  <c r="E122" i="5"/>
  <c r="E121" i="5"/>
  <c r="E120" i="5"/>
  <c r="E118" i="5"/>
  <c r="E117" i="5"/>
  <c r="E116" i="5"/>
  <c r="E115" i="5"/>
  <c r="E114" i="5"/>
  <c r="E113" i="5"/>
  <c r="E112" i="5"/>
  <c r="E111" i="5"/>
  <c r="E110" i="5"/>
  <c r="E109" i="5"/>
  <c r="E108" i="5"/>
  <c r="E107" i="5"/>
  <c r="E106" i="5"/>
  <c r="E105" i="5"/>
  <c r="E104" i="5"/>
  <c r="E103" i="5"/>
  <c r="E102" i="5"/>
  <c r="E101" i="5"/>
  <c r="E100" i="5"/>
  <c r="E99" i="5"/>
  <c r="E94" i="5"/>
  <c r="E93" i="5"/>
  <c r="E90" i="5"/>
  <c r="E89" i="5"/>
  <c r="E86" i="5"/>
  <c r="E85" i="5"/>
  <c r="E82" i="5"/>
  <c r="E81" i="5"/>
  <c r="E78" i="5"/>
  <c r="E77" i="5"/>
  <c r="E76" i="5"/>
  <c r="E75" i="5"/>
  <c r="E74" i="5"/>
  <c r="E73" i="5"/>
  <c r="E72" i="5"/>
  <c r="E71" i="5"/>
  <c r="E70" i="5"/>
  <c r="E69" i="5"/>
  <c r="E66" i="5"/>
  <c r="E65" i="5"/>
  <c r="E64" i="5"/>
  <c r="E63" i="5"/>
  <c r="E62" i="5"/>
  <c r="E61" i="5"/>
  <c r="E60" i="5"/>
  <c r="E59" i="5"/>
  <c r="E56" i="5"/>
  <c r="E55" i="5"/>
  <c r="E54" i="5"/>
  <c r="E53" i="5"/>
  <c r="E52" i="5"/>
  <c r="E49" i="5"/>
  <c r="E48" i="5"/>
  <c r="E47" i="5"/>
  <c r="E46" i="5"/>
  <c r="E45" i="5"/>
  <c r="E42" i="5"/>
  <c r="E41" i="5"/>
  <c r="E40" i="5"/>
  <c r="E37" i="5"/>
  <c r="E36" i="5"/>
  <c r="E35" i="5"/>
  <c r="E34" i="5"/>
  <c r="E31" i="5"/>
  <c r="E30" i="5"/>
  <c r="E29" i="5"/>
  <c r="E28" i="5"/>
  <c r="E27" i="5"/>
  <c r="E24" i="5"/>
  <c r="E23" i="5"/>
  <c r="E22" i="5"/>
  <c r="E20" i="5"/>
  <c r="E19" i="5"/>
  <c r="E18" i="5"/>
  <c r="E17" i="5"/>
  <c r="E16" i="5"/>
  <c r="E13" i="5"/>
  <c r="E12" i="5"/>
  <c r="E11" i="5"/>
  <c r="E10" i="5"/>
  <c r="E9" i="5"/>
  <c r="E7" i="5"/>
  <c r="E6" i="5"/>
  <c r="E5" i="5"/>
  <c r="E4" i="5"/>
  <c r="E50" i="5" l="1"/>
  <c r="E32" i="5"/>
  <c r="E190" i="5"/>
  <c r="E193" i="5" s="1"/>
  <c r="F55" i="11"/>
  <c r="F31" i="11"/>
  <c r="F26" i="11"/>
  <c r="F18" i="11"/>
  <c r="F16" i="11"/>
  <c r="E48" i="10"/>
  <c r="E27" i="10"/>
  <c r="E16" i="10"/>
  <c r="E11" i="10"/>
  <c r="E184" i="5"/>
  <c r="E32" i="4"/>
  <c r="E14" i="5"/>
  <c r="H12" i="11"/>
  <c r="H13" i="11"/>
  <c r="H14" i="11"/>
  <c r="H15" i="11"/>
  <c r="H17" i="11"/>
  <c r="H19" i="11"/>
  <c r="H20" i="11"/>
  <c r="H21" i="11"/>
  <c r="H22" i="11"/>
  <c r="H25" i="11"/>
  <c r="H27" i="11"/>
  <c r="H28" i="11"/>
  <c r="H29" i="11"/>
  <c r="H30" i="11"/>
  <c r="H32" i="11"/>
  <c r="H33" i="11"/>
  <c r="H38" i="11"/>
  <c r="H39" i="11"/>
  <c r="H40" i="11"/>
  <c r="H41" i="11"/>
  <c r="H42" i="11"/>
  <c r="H43" i="11"/>
  <c r="H44" i="11"/>
  <c r="H45" i="11"/>
  <c r="H46" i="11"/>
  <c r="H47" i="11"/>
  <c r="H48" i="11"/>
  <c r="H49" i="11"/>
  <c r="H50" i="11"/>
  <c r="H51" i="11"/>
  <c r="H52" i="11"/>
  <c r="H53" i="11"/>
  <c r="H56" i="11"/>
  <c r="H57" i="11"/>
  <c r="H58" i="11"/>
  <c r="H59" i="11"/>
  <c r="H60" i="11"/>
  <c r="H61" i="11"/>
  <c r="H62" i="11"/>
  <c r="H63" i="11"/>
  <c r="H64" i="11"/>
  <c r="H65" i="11"/>
  <c r="H66" i="11"/>
  <c r="H67" i="11"/>
  <c r="H68" i="11"/>
  <c r="H69" i="11"/>
  <c r="H74" i="11"/>
  <c r="H76" i="11"/>
  <c r="H77" i="11"/>
  <c r="H78" i="11"/>
  <c r="H79" i="11"/>
  <c r="H80" i="11"/>
  <c r="H81" i="11"/>
  <c r="H83" i="11"/>
  <c r="H84" i="11"/>
  <c r="H85" i="11"/>
  <c r="H86" i="11"/>
  <c r="H87" i="11"/>
  <c r="H88" i="11"/>
  <c r="H89" i="11"/>
  <c r="E20" i="10" l="1"/>
  <c r="E209" i="5"/>
  <c r="E210" i="5" s="1"/>
  <c r="E73" i="4" s="1"/>
  <c r="D55" i="11" s="1"/>
  <c r="E179" i="5"/>
  <c r="E54" i="4" s="1"/>
  <c r="D92" i="11"/>
  <c r="D111" i="11" s="1"/>
  <c r="E55" i="4"/>
  <c r="E17" i="4"/>
  <c r="E16" i="4"/>
  <c r="E130" i="5" l="1"/>
  <c r="E174" i="5"/>
  <c r="E169" i="5"/>
  <c r="E164" i="5"/>
  <c r="E158" i="5"/>
  <c r="E95" i="5"/>
  <c r="E91" i="5"/>
  <c r="E87" i="5"/>
  <c r="E83" i="5"/>
  <c r="E23" i="4"/>
  <c r="E22" i="4"/>
  <c r="E21" i="4"/>
  <c r="E20" i="4"/>
  <c r="E25" i="5" l="1"/>
  <c r="E149" i="5"/>
  <c r="E43" i="5"/>
  <c r="E137" i="5"/>
  <c r="E79" i="5"/>
  <c r="E119" i="5"/>
  <c r="E124" i="5" s="1"/>
  <c r="E10" i="4"/>
  <c r="E143" i="5"/>
  <c r="E9" i="4"/>
  <c r="E8" i="4"/>
  <c r="E7" i="4"/>
  <c r="E6" i="4"/>
  <c r="E24" i="4" l="1"/>
  <c r="E18" i="4"/>
  <c r="E5" i="4"/>
  <c r="D16" i="11" s="1"/>
  <c r="F90" i="11" l="1"/>
  <c r="D90" i="11"/>
  <c r="A18" i="11"/>
  <c r="F71" i="11" l="1"/>
  <c r="F54" i="11"/>
  <c r="F92" i="11" l="1"/>
  <c r="F111" i="11" s="1"/>
  <c r="F11" i="11" l="1"/>
  <c r="F24" i="11"/>
  <c r="F35" i="11"/>
  <c r="F110" i="11" s="1"/>
  <c r="F112" i="11" s="1"/>
  <c r="E63" i="10"/>
  <c r="H94" i="11" l="1"/>
  <c r="H93" i="11" l="1"/>
  <c r="E85" i="4"/>
  <c r="E33" i="4" l="1"/>
  <c r="E31" i="4"/>
  <c r="E30" i="4"/>
  <c r="E29" i="4"/>
  <c r="E28" i="4"/>
  <c r="E27" i="4"/>
  <c r="E46" i="4" l="1"/>
  <c r="E53" i="4"/>
  <c r="E36" i="4"/>
  <c r="E51" i="4"/>
  <c r="E52" i="4"/>
  <c r="E35" i="4"/>
  <c r="E47" i="4"/>
  <c r="E48" i="4"/>
  <c r="E50" i="4"/>
  <c r="E57" i="5"/>
  <c r="E26" i="4" s="1"/>
  <c r="E39" i="4"/>
  <c r="E58" i="4"/>
  <c r="E40" i="4"/>
  <c r="E25" i="4"/>
  <c r="E15" i="4"/>
  <c r="E14" i="4"/>
  <c r="E13" i="4"/>
  <c r="E34" i="4" l="1"/>
  <c r="E19" i="4"/>
  <c r="E12" i="4" s="1"/>
  <c r="E38" i="4"/>
  <c r="H16" i="11" l="1"/>
  <c r="E37" i="4"/>
  <c r="E11" i="4" l="1"/>
  <c r="D71" i="11"/>
  <c r="D54" i="11"/>
  <c r="E152" i="5"/>
  <c r="E57" i="4" s="1"/>
  <c r="E56" i="4" s="1"/>
  <c r="D31" i="11" s="1"/>
  <c r="E79" i="4"/>
  <c r="E76" i="4" s="1"/>
  <c r="E74" i="4"/>
  <c r="E41" i="4" l="1"/>
  <c r="D18" i="11"/>
  <c r="D11" i="11" s="1"/>
  <c r="H11" i="11" s="1"/>
  <c r="E49" i="4"/>
  <c r="H18" i="11" l="1"/>
  <c r="E45" i="4"/>
  <c r="H31" i="11"/>
  <c r="E64" i="4" l="1"/>
  <c r="E66" i="4" s="1"/>
  <c r="E81" i="4" s="1"/>
  <c r="E87" i="4" s="1"/>
  <c r="D26" i="11"/>
  <c r="D24" i="11" s="1"/>
  <c r="D35" i="11" s="1"/>
  <c r="D110" i="11" s="1"/>
  <c r="D112" i="11" s="1"/>
  <c r="H92" i="11" l="1"/>
  <c r="H26" i="11"/>
  <c r="H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3" authorId="0" shapeId="0" xr:uid="{00000000-0006-0000-0100-000001000000}">
      <text>
        <r>
          <rPr>
            <b/>
            <sz val="9"/>
            <color indexed="81"/>
            <rFont val="Tahoma"/>
            <family val="2"/>
          </rPr>
          <t>Autor:</t>
        </r>
        <r>
          <rPr>
            <sz val="9"/>
            <color indexed="81"/>
            <rFont val="Tahoma"/>
            <family val="2"/>
          </rPr>
          <t xml:space="preserve">
En los estados financieros individuales, los flujos de efectivo derivados de las actividades de operación se presentarán por el método directo, según el cual se presentan, por separado, las principales categorías de recaudos y pagos en términos brutos</t>
        </r>
      </text>
    </comment>
    <comment ref="D70" authorId="0" shapeId="0" xr:uid="{00000000-0006-0000-0100-000002000000}">
      <text>
        <r>
          <rPr>
            <b/>
            <sz val="9"/>
            <color indexed="81"/>
            <rFont val="Tahoma"/>
            <family val="2"/>
          </rPr>
          <t>Autor:</t>
        </r>
        <r>
          <rPr>
            <sz val="9"/>
            <color indexed="81"/>
            <rFont val="Tahoma"/>
            <family val="2"/>
          </rPr>
          <t xml:space="preserve">
incluidos aquellos relacionados con los costos de desarrollo capitalizados y las propiedades, planta y equipo construidas por la entidad para sí misma</t>
        </r>
      </text>
    </comment>
  </commentList>
</comments>
</file>

<file path=xl/sharedStrings.xml><?xml version="1.0" encoding="utf-8"?>
<sst xmlns="http://schemas.openxmlformats.org/spreadsheetml/2006/main" count="1317" uniqueCount="593">
  <si>
    <t>ACTIVO</t>
  </si>
  <si>
    <t>EFECTIVO Y EQUIVALENTES AL EFECTIVO</t>
  </si>
  <si>
    <t>CAJA</t>
  </si>
  <si>
    <t>CAJA PRINCIPAL</t>
  </si>
  <si>
    <t>Caja principal</t>
  </si>
  <si>
    <t>m</t>
  </si>
  <si>
    <t>CAJA MENOR</t>
  </si>
  <si>
    <t>Caja Menor</t>
  </si>
  <si>
    <t>DEPÓSITOS EN INSTITUCIONES FINANCIERAS</t>
  </si>
  <si>
    <t>CUENTA CORRIENTE</t>
  </si>
  <si>
    <t>Cuenta corriente</t>
  </si>
  <si>
    <t>CUENTA DE AHORRO</t>
  </si>
  <si>
    <t>Cooperativas</t>
  </si>
  <si>
    <t>Ingresos operacionales</t>
  </si>
  <si>
    <t>Presupuesto participativo</t>
  </si>
  <si>
    <t>Apoyo Logístico</t>
  </si>
  <si>
    <t xml:space="preserve">CONPES  Sistema General de Participaciones </t>
  </si>
  <si>
    <t>Transferencias Municipio de Medellín</t>
  </si>
  <si>
    <t>Transferencias Gratuidad Ministerio Educación Nacional</t>
  </si>
  <si>
    <t>Cuenta Maestra Pagadora</t>
  </si>
  <si>
    <t>CUENTAS POR COBRAR</t>
  </si>
  <si>
    <t>TRANFERENCIAS POR COBRAR</t>
  </si>
  <si>
    <t>OTRAS TRANSFERENCIAS</t>
  </si>
  <si>
    <t xml:space="preserve">Otras Transferencias  </t>
  </si>
  <si>
    <t>Otras Transferencias SGP Gratuidad</t>
  </si>
  <si>
    <t>OTRAS CUENTAS POR COBRAR</t>
  </si>
  <si>
    <t>INDEMNIZACIONES</t>
  </si>
  <si>
    <t>Indemnizaciones</t>
  </si>
  <si>
    <t>RESPONSABILIDADES FISCALES</t>
  </si>
  <si>
    <t>Responsabilidades fiscales</t>
  </si>
  <si>
    <t>INTERÉS DE MORA</t>
  </si>
  <si>
    <t>Arrendamientos</t>
  </si>
  <si>
    <t>ARRENDAMIENTO OPERATIVO</t>
  </si>
  <si>
    <t>Programas de educación de adultos (CLEI)</t>
  </si>
  <si>
    <t>Programa de formación complementaria de la escuela normal superior</t>
  </si>
  <si>
    <t>Actividades extracurriculares</t>
  </si>
  <si>
    <t>Deduccciones bancarias - Recursos propios</t>
  </si>
  <si>
    <t>Deduccciones bancarias - presupuesto participativo</t>
  </si>
  <si>
    <t>Deduccciones bancarias - Apoyo logistíco</t>
  </si>
  <si>
    <t>Otros deudores</t>
  </si>
  <si>
    <t>Deduccciones bancarias - Sistema general de participaciones</t>
  </si>
  <si>
    <t>Expedición de certificados</t>
  </si>
  <si>
    <t>Deducciones Bancarias- Transferencias Municipales</t>
  </si>
  <si>
    <t>CUENTAS POR COBRAR DE DIFÍCIL RECAUDO</t>
  </si>
  <si>
    <t>OTRAS CUENTAS POR COBRAR DE DIFÍCIL RECAUDO</t>
  </si>
  <si>
    <t>Deducciones bancarias</t>
  </si>
  <si>
    <t>DETERIORO ACUMULADO DE CUENTAS POR COBRAR (CR)</t>
  </si>
  <si>
    <t>Otras cuentas por cobrar</t>
  </si>
  <si>
    <t>PROPIEDADES, PLANTA Y EQUIPO</t>
  </si>
  <si>
    <t>BIENES MUEBLES EN BODEGA</t>
  </si>
  <si>
    <t>MAQUINARIA Y EQUIPO</t>
  </si>
  <si>
    <t>Maquinaria y equipo</t>
  </si>
  <si>
    <t>MUEBLES, ENSERES Y EQUIPO DE OFICINA</t>
  </si>
  <si>
    <t>Muebles, enseres y equipo de oficina</t>
  </si>
  <si>
    <t>EQUIPOS DE COMUNICACIÓN Y COMPUTACIÓN</t>
  </si>
  <si>
    <t>Equipo de comunicación y computación</t>
  </si>
  <si>
    <t>EQUIPOS DE COMEDOR, COCINA, DESPENSA Y HOTELERÍA</t>
  </si>
  <si>
    <t>Equipo de comedor, cocina, despensa y hotelería</t>
  </si>
  <si>
    <t>OTROS BIENES MUEBLES EN BODEGA</t>
  </si>
  <si>
    <t>Otros bienes muebles en bodega</t>
  </si>
  <si>
    <t>OTROS ACTIVOS</t>
  </si>
  <si>
    <t>BIENES Y SERVICIOS PAGADOS POR ANTICIPADO</t>
  </si>
  <si>
    <t>SEGUROS</t>
  </si>
  <si>
    <t xml:space="preserve">Seguros </t>
  </si>
  <si>
    <t>OTROS AVANCES Y ANTICIPOS</t>
  </si>
  <si>
    <t>ACTIVOS INTANGIBLES</t>
  </si>
  <si>
    <t>SOFTWARES</t>
  </si>
  <si>
    <t>Softwares</t>
  </si>
  <si>
    <t>AMORTIZACIÓN ACUMULADA DE ACTIVOS INTANGIBLES (CR)</t>
  </si>
  <si>
    <t xml:space="preserve"> PASIVOS</t>
  </si>
  <si>
    <t>CUENTAS POR PAGAR</t>
  </si>
  <si>
    <t>ADQUISICIÓN DE BIENES Y SERVICIOS NACIONALES</t>
  </si>
  <si>
    <t>BIENES Y SERVICIOS</t>
  </si>
  <si>
    <t>Bienes y servicios</t>
  </si>
  <si>
    <t>PROYECTOS DE INVERSIÓN</t>
  </si>
  <si>
    <t>Proyectos de inversión</t>
  </si>
  <si>
    <t>RECURSOS A FAVOR DE TERCEROS</t>
  </si>
  <si>
    <t>RENDIMIENTOS FINANCIEROS</t>
  </si>
  <si>
    <t>Rendimientos transferencias Municipio de Medellín</t>
  </si>
  <si>
    <t>Rendimientos Financieros CP</t>
  </si>
  <si>
    <t>OTROS RECAUDOS A FAVOR DE TERCEROS</t>
  </si>
  <si>
    <t>Recaudo ICFES</t>
  </si>
  <si>
    <t>RETENCIÓN EN LA FUENTE E IMPUESTO DE TIMBRE</t>
  </si>
  <si>
    <t>HONORARIOS</t>
  </si>
  <si>
    <t>Honorarios del 10%</t>
  </si>
  <si>
    <t>Honorarios del 11%</t>
  </si>
  <si>
    <t>Servicios de licenciamiento de software 3,5%</t>
  </si>
  <si>
    <t>COMISIONES</t>
  </si>
  <si>
    <t>Comisiones</t>
  </si>
  <si>
    <t>SERVICIOS</t>
  </si>
  <si>
    <t>Servicios 4%</t>
  </si>
  <si>
    <t>Servicios 6%</t>
  </si>
  <si>
    <t>Servicios de Transporte Nacional de pasajeros  3.5%</t>
  </si>
  <si>
    <t>Servicios contratos de construcción 1%</t>
  </si>
  <si>
    <t>Servicios de Transporte Nacional de pasajeros  2.5%</t>
  </si>
  <si>
    <t>Servicios de Vigilancia por monitoreo (base: AIU) 2%</t>
  </si>
  <si>
    <t>Contratos de construción  (base: AIU) 2%</t>
  </si>
  <si>
    <t>Ret Fte Ss Software (3.5%)</t>
  </si>
  <si>
    <t>ARRENDAMIENTOS</t>
  </si>
  <si>
    <t>Arrendamientos Bienes Inmuebles 3.5%</t>
  </si>
  <si>
    <t>Arrendamientos Bienes Muebles 4%</t>
  </si>
  <si>
    <t>Arrendamientos Bienes Inmuebles 2.5%</t>
  </si>
  <si>
    <t>COMPRAS</t>
  </si>
  <si>
    <t>Compras 3.5%</t>
  </si>
  <si>
    <t>Compras 1.5%</t>
  </si>
  <si>
    <t>Compras 2.5%</t>
  </si>
  <si>
    <t>RENTAS DE TRABAJO</t>
  </si>
  <si>
    <t>A empleados artículo 383 E.T.- 25</t>
  </si>
  <si>
    <t>IMPUESTO A LAS VENTAS RETENIDO</t>
  </si>
  <si>
    <t>Impuesto a las ventas retenido por compras 16%</t>
  </si>
  <si>
    <t>Impuesto a las ventas retenido por compras 10%</t>
  </si>
  <si>
    <t>Impuesto a las ventas retenido por compras 5%</t>
  </si>
  <si>
    <t>Impuesto a las ventas retenido por servicios 16%</t>
  </si>
  <si>
    <t>Impuesto a las ventas retenido por servicios 10%</t>
  </si>
  <si>
    <t>Impuesto a las ventas retenido por consignar Regimén Simplificado</t>
  </si>
  <si>
    <t>Impuesto a las ventas retenido por servicios 1,6%</t>
  </si>
  <si>
    <t>RETENCION DE IMPUESTO DE INDUSTRIA Y COMERCIO POR COMPRAS</t>
  </si>
  <si>
    <t>Retención de ICA por compras</t>
  </si>
  <si>
    <t>OTRAS RETENCIONES</t>
  </si>
  <si>
    <t xml:space="preserve">Otras retenciones </t>
  </si>
  <si>
    <t>PAGOS A LA DIAN</t>
  </si>
  <si>
    <t>Pagos a la DIAN CP</t>
  </si>
  <si>
    <t xml:space="preserve">IMPUESTOS, CONTRIBUCIONES Y TASAS </t>
  </si>
  <si>
    <t>CONTRIBUCIONES</t>
  </si>
  <si>
    <t xml:space="preserve">Contribución especial FSEM </t>
  </si>
  <si>
    <t>Contribución especial</t>
  </si>
  <si>
    <t>TASAS</t>
  </si>
  <si>
    <t>OTRAS CUENTAS POR PAGAR</t>
  </si>
  <si>
    <t>Seguros</t>
  </si>
  <si>
    <t>GASTOS LEGALES</t>
  </si>
  <si>
    <t>Gastos legales</t>
  </si>
  <si>
    <t>SALDOS A FAVOR DE BENEFICIARIOS</t>
  </si>
  <si>
    <t>Saldos a favor de beneficiarios</t>
  </si>
  <si>
    <t>SERVICIOS PÚBLICOS</t>
  </si>
  <si>
    <t>Servicios públicos</t>
  </si>
  <si>
    <t>Honorarios</t>
  </si>
  <si>
    <t>Servicios</t>
  </si>
  <si>
    <t>Arrendamiento operativo</t>
  </si>
  <si>
    <t>OTROS PASIVOS</t>
  </si>
  <si>
    <t>AVANCES Y ANTICIPOS RECIBIDOS</t>
  </si>
  <si>
    <t>Otros avances y anticipos</t>
  </si>
  <si>
    <t>INGRESOS RECIBIDOS POR ANTICIPADO</t>
  </si>
  <si>
    <t>SERVICIOS EDUCATIVOS</t>
  </si>
  <si>
    <t>Programa de educación de adultos (CLEI)</t>
  </si>
  <si>
    <t>OTROS PASIVOS DIFERIDOS</t>
  </si>
  <si>
    <t>INGRESO DIFERIDO POR TRANSFERENCIAS CONDICIONADAS</t>
  </si>
  <si>
    <t>Ingreso diferido por transferencias condicionadas</t>
  </si>
  <si>
    <t xml:space="preserve"> PATRIMONIO</t>
  </si>
  <si>
    <t>PATRIMONIO DE LAS ENTIDADES DE GOBIERNO</t>
  </si>
  <si>
    <t>CAPITAL FISCAL</t>
  </si>
  <si>
    <t xml:space="preserve">Fondos Servicios Educativos </t>
  </si>
  <si>
    <t>Corrección de errores vigencia actual</t>
  </si>
  <si>
    <t xml:space="preserve">Depuración contable comité </t>
  </si>
  <si>
    <t>Traslado de Bienes FSE</t>
  </si>
  <si>
    <t>RESULTADOS DE EJERCICIOS ANTERIORES</t>
  </si>
  <si>
    <t>UTILIDADES O EXCEDENTES ACUMULADOS</t>
  </si>
  <si>
    <t>Excedente acumulado a diciembre 31 de 2018</t>
  </si>
  <si>
    <t>Utilidad o excedente Impactos</t>
  </si>
  <si>
    <t>Corrección de errores vigencia 2018</t>
  </si>
  <si>
    <t>Corrección de errores vigencia 2019</t>
  </si>
  <si>
    <t>Corrección de errores vigencia 2020</t>
  </si>
  <si>
    <t>Corrección de errores vigencia 2021</t>
  </si>
  <si>
    <t>Excedente acumulado a diciembre 31 de 2019</t>
  </si>
  <si>
    <t>Excedente acumulado a diciembre 31 de 2020</t>
  </si>
  <si>
    <t>Excedente acumulado a diciembre 31 de 2021</t>
  </si>
  <si>
    <t>PÉRDIDAS O DÉFICITS ACUMULADOS</t>
  </si>
  <si>
    <t>Déficit acumulado a diciembre 31 de 2018</t>
  </si>
  <si>
    <t>Déficit acumulado a diciembre 31 de 2019</t>
  </si>
  <si>
    <t>Déficit acumulado a diciembre 31 de 2020</t>
  </si>
  <si>
    <t>Déficit acumulado a diciembre 31 de 2021</t>
  </si>
  <si>
    <t>Pérdida o déficit  Impactos</t>
  </si>
  <si>
    <t>RESULTADO DEL EJERCICIO</t>
  </si>
  <si>
    <t>UTILIDAD O EXCEDENTE DEL EJERCICIO</t>
  </si>
  <si>
    <t>Excedente del ejercicio</t>
  </si>
  <si>
    <t>PÉRDIDA O DÉFICIT DE EJERCICIO</t>
  </si>
  <si>
    <t>Déficit del  ejercicio</t>
  </si>
  <si>
    <t>Cuentas por cobrar</t>
  </si>
  <si>
    <t xml:space="preserve"> INGRESOS</t>
  </si>
  <si>
    <t>TRANSFERENCIAS Y SUBVENCIONES</t>
  </si>
  <si>
    <t>OTRA TRANSFERENCIAS</t>
  </si>
  <si>
    <t>PARA PROYSECTOS DE INVERSIÓN</t>
  </si>
  <si>
    <t>Para proyectos de inversión</t>
  </si>
  <si>
    <t>PARA PROGRAMAS DE EDUCACIÓN</t>
  </si>
  <si>
    <t>Para programas de Educación</t>
  </si>
  <si>
    <t>SGP gratuidad</t>
  </si>
  <si>
    <t>SGP Directiva Ministerial 05</t>
  </si>
  <si>
    <t xml:space="preserve">Otras Transferencias </t>
  </si>
  <si>
    <t xml:space="preserve">Donaciones </t>
  </si>
  <si>
    <t>OTROS INGRESOS</t>
  </si>
  <si>
    <t>FINANCIEROS</t>
  </si>
  <si>
    <t>INTERESES SOBRE DEPÓSITOS EN INSTITUCIONES FINANCIERAS</t>
  </si>
  <si>
    <t>Gratuidad</t>
  </si>
  <si>
    <t>INTERESES DE FONDOS DE USO RESTRINGIDO</t>
  </si>
  <si>
    <t>Intereses de fondos de uso restringido</t>
  </si>
  <si>
    <t>GANANCIA POR BAJA EN CUENTAS DE CUENTAS SPOR PAGAR</t>
  </si>
  <si>
    <t>Ganancia por baja en cuentas de cuentas por pagar</t>
  </si>
  <si>
    <t xml:space="preserve">INTERESES DE MORA </t>
  </si>
  <si>
    <t>Intereses de mora</t>
  </si>
  <si>
    <t>INGRESOS DIVERSOS</t>
  </si>
  <si>
    <t>SOBRANTES</t>
  </si>
  <si>
    <t>Sobrantes</t>
  </si>
  <si>
    <t>RECUPERACIONES</t>
  </si>
  <si>
    <t>Recuperaciones</t>
  </si>
  <si>
    <t xml:space="preserve">APROVECHAMIENTOS </t>
  </si>
  <si>
    <t xml:space="preserve">Aprovechamientos </t>
  </si>
  <si>
    <t xml:space="preserve">Indemnizaciones </t>
  </si>
  <si>
    <t>OTROS INGRESOS DIVERSOS</t>
  </si>
  <si>
    <t xml:space="preserve">Programas de formación complementaria de la escuela superior </t>
  </si>
  <si>
    <t>Piscina</t>
  </si>
  <si>
    <t>Servicios por actividades de Media Técnica</t>
  </si>
  <si>
    <t>Aproximaciones pagos de impuesto</t>
  </si>
  <si>
    <t>Otros ingresos</t>
  </si>
  <si>
    <t>REVERSIÓN DE LAS PÉRDIDAS POR DETERIORO DE VALOR</t>
  </si>
  <si>
    <t xml:space="preserve"> GASTOS</t>
  </si>
  <si>
    <t>DE ADMINISTRACIÓN Y OPERACIÓN</t>
  </si>
  <si>
    <t>GENERALES</t>
  </si>
  <si>
    <t>MATERIALES Y SUMINISTROS</t>
  </si>
  <si>
    <t>Materiales y suministros</t>
  </si>
  <si>
    <t>Bienes menor cuantía ADM</t>
  </si>
  <si>
    <t>Arrendamiento de bienes muebles</t>
  </si>
  <si>
    <t>Arrendamiento de bienes inmuebles</t>
  </si>
  <si>
    <t>IMPRESOS, PUBLICACIONES, SUSCRIPCIONES Y AFILIACIONES</t>
  </si>
  <si>
    <t xml:space="preserve">Impresos, publicaciones, suscripciones y afiliaciones </t>
  </si>
  <si>
    <t>FOTOCOPIAS</t>
  </si>
  <si>
    <t>Fotocopias</t>
  </si>
  <si>
    <t>COMUNICACIONES Y TRANSPORTE</t>
  </si>
  <si>
    <t>Comunicaciones y transporte</t>
  </si>
  <si>
    <t>SEGUROS GENERALES</t>
  </si>
  <si>
    <t>Seguros generales</t>
  </si>
  <si>
    <t>PROCESAMIENTO DE INFORMACIÓN</t>
  </si>
  <si>
    <t>Procesamiento de información</t>
  </si>
  <si>
    <t>OTROS GASTOS GENERALES</t>
  </si>
  <si>
    <t>DETERIORO, DEPRECIACIONES, AMORTIZACIONES Y PROVISIONES</t>
  </si>
  <si>
    <t>DETERIORO DE CUENTAS POR COBRAR</t>
  </si>
  <si>
    <t>AMORTIZACIÓN ACTIVOS INTANGIBLES</t>
  </si>
  <si>
    <t>BIENES ENTREGADOS SIN CONTRAPRESTACIÓN</t>
  </si>
  <si>
    <t>Bienes entregados sin contraprestación</t>
  </si>
  <si>
    <t>GASTO PÚBLICO SOCIAL</t>
  </si>
  <si>
    <t>EDUCACIÓN</t>
  </si>
  <si>
    <t>SUELDOS Y SALARIOS</t>
  </si>
  <si>
    <t>Sostenimiento de semovientes y proyectos educativos pedagógicos</t>
  </si>
  <si>
    <t>Actividades pedagógicas, cientificas, deportivas y culturales para los educandos</t>
  </si>
  <si>
    <t>Acciones de mejoramiento de la gestión escolar y académica</t>
  </si>
  <si>
    <t>Dotación institucional de material y medios pedagógicos para el aprendizaje</t>
  </si>
  <si>
    <t xml:space="preserve">Alimentación para jornada extendida </t>
  </si>
  <si>
    <t>Mantenimiento de infraestructura educativa - Bienes muebles</t>
  </si>
  <si>
    <t>Mantenimiento de infraestructura educativa - Bienes inmuebles</t>
  </si>
  <si>
    <t>Viáticos y gastos de viaje para educandos</t>
  </si>
  <si>
    <t>Elementos de aseo, lavandería y cafetería</t>
  </si>
  <si>
    <t>Mantenimiento Software Educativo</t>
  </si>
  <si>
    <t>Bienes de menor cuantía FSEM</t>
  </si>
  <si>
    <t>Transporte escolar</t>
  </si>
  <si>
    <t>Material Pedagógico SGP Directiva MEN 05</t>
  </si>
  <si>
    <t>OTROS GASTOS</t>
  </si>
  <si>
    <t>COMISIONES SERVICIOS FINANCIEROS</t>
  </si>
  <si>
    <t>Comisiones bancarias</t>
  </si>
  <si>
    <t>PÉRDIDA POR BAJA EN CUENTAS DE CUENTAS POR COBRAR</t>
  </si>
  <si>
    <t>Pérdida por baja en cuentas de cuentas por cobrar</t>
  </si>
  <si>
    <t>GASTOS DIVERSOS</t>
  </si>
  <si>
    <t>PERDIDAS EN SINIESTROS</t>
  </si>
  <si>
    <t>Perdidas en Siniestros</t>
  </si>
  <si>
    <t>CIERRE DE INGRESOS, GASTOS Y COSTOS</t>
  </si>
  <si>
    <t>Cierre de ingresos, gastos y costos</t>
  </si>
  <si>
    <t>CUENTAS DE ORDEN DEUDORAS</t>
  </si>
  <si>
    <t>DEUDORAS DE CONTROL</t>
  </si>
  <si>
    <t>RESPONSABILIDADES EN PROCESO</t>
  </si>
  <si>
    <t>INTERNAS</t>
  </si>
  <si>
    <t>Internas</t>
  </si>
  <si>
    <t>ANTE AUTORIDAD COMPETENTE</t>
  </si>
  <si>
    <t>Ante autoridad competente</t>
  </si>
  <si>
    <t>SANEAMIENTO CONTABLE ART. 355-LEY 1819 DE 2016</t>
  </si>
  <si>
    <t>RETIRO DE OBLIGACIONES</t>
  </si>
  <si>
    <t>Retiro de obligaciones</t>
  </si>
  <si>
    <t>DEUDORAS POR CONTRA (CR)</t>
  </si>
  <si>
    <t>DEUDORAS DE CONTROL POR CONTRA (CR)</t>
  </si>
  <si>
    <t>Responsabilidades en proceso</t>
  </si>
  <si>
    <t>Gastos no autorizados en el presupuesto</t>
  </si>
  <si>
    <t>Saneamiento contable Art 355, ley 1819 de 2016.</t>
  </si>
  <si>
    <t>CUENTAS DE ORDEN ACREEDORAS</t>
  </si>
  <si>
    <t>ACREEDORAS DE CONTROL</t>
  </si>
  <si>
    <t>SANEAMIENTO CONTABLE ARTÍCULO 355-LEY 1819 DE 2016</t>
  </si>
  <si>
    <t>RETIRO DE DERECHOS</t>
  </si>
  <si>
    <t>Retiro de derechos otros deudores</t>
  </si>
  <si>
    <t>ACREEDORAS POR CONTRA (DB)</t>
  </si>
  <si>
    <t>ACREEDORAS DE CONTROL POR CONTRA (DB)</t>
  </si>
  <si>
    <t>SANEAMIENTO CONTABLE ART. 355- L. 1819/16</t>
  </si>
  <si>
    <t>Saneamiento contable</t>
  </si>
  <si>
    <t>Corrección de errores vigencia 2022</t>
  </si>
  <si>
    <t>M</t>
  </si>
  <si>
    <t>Excedente acumulado a diciembre 31 de 2022</t>
  </si>
  <si>
    <t>Déficit acumulado a diciembre 31 de 2022</t>
  </si>
  <si>
    <t>Recaudos por</t>
  </si>
  <si>
    <t xml:space="preserve">Transferencias y subvenciones </t>
  </si>
  <si>
    <t xml:space="preserve">Otros ingresos </t>
  </si>
  <si>
    <t xml:space="preserve">Aproximaciones pago de impuestos </t>
  </si>
  <si>
    <t xml:space="preserve">Reintegro Gravamen a los movimientos Financieros (4X1000) o descuentos </t>
  </si>
  <si>
    <t xml:space="preserve">Ingresos Recursos a favor de terceros </t>
  </si>
  <si>
    <t xml:space="preserve">Rendimientos Financieros Transferencias Municipales </t>
  </si>
  <si>
    <t>Recaudos para ICFES (pruebas saber)</t>
  </si>
  <si>
    <t>Pagos</t>
  </si>
  <si>
    <t xml:space="preserve">A proveedores por el suministro de bienes y servicios </t>
  </si>
  <si>
    <t xml:space="preserve">Bienes y Servicios </t>
  </si>
  <si>
    <t>Servicios Publicos</t>
  </si>
  <si>
    <t xml:space="preserve">Arrendamiento Operativo </t>
  </si>
  <si>
    <t xml:space="preserve">Honorarios </t>
  </si>
  <si>
    <t xml:space="preserve">Servicios </t>
  </si>
  <si>
    <t xml:space="preserve">Comisiones bancarias </t>
  </si>
  <si>
    <t xml:space="preserve">Otros pagos </t>
  </si>
  <si>
    <t xml:space="preserve">Rentencion en la fuente y Retenciones de Iva </t>
  </si>
  <si>
    <t xml:space="preserve">Contribucion Especial </t>
  </si>
  <si>
    <t>Flujos de Efectivo por Actividades de Inversión</t>
  </si>
  <si>
    <t>Venta otros activos</t>
  </si>
  <si>
    <t>Adquisición de propiedades, planta y equipo</t>
  </si>
  <si>
    <t>Flujo de efectivo originado en Actividades de Inversión</t>
  </si>
  <si>
    <t>Flujos de Efectivo por Actividades de Financiación</t>
  </si>
  <si>
    <t>Recaudos por (no aplica)</t>
  </si>
  <si>
    <t>Pagos (no aplica)</t>
  </si>
  <si>
    <t>Flujo de efectivo originado en Actividades de Financiación</t>
  </si>
  <si>
    <t xml:space="preserve">Aumento/(Disminución) del Efectivo y Equivalente </t>
  </si>
  <si>
    <t>Variacion del efectivo (DISMINUCIÓN)</t>
  </si>
  <si>
    <t>Diferencia debe dar $0 (deben ser equivalentes (Aumento-Disminucion del efectivo y equivalente con el resultado del efectivo y equivalente (al inicico del período menos el final del período)</t>
  </si>
  <si>
    <t>OR5</t>
  </si>
  <si>
    <t>OR7</t>
  </si>
  <si>
    <t>OP2</t>
  </si>
  <si>
    <t>IR3</t>
  </si>
  <si>
    <t>IP1</t>
  </si>
  <si>
    <t>Rendimientos Financieros Ingresos operacionales</t>
  </si>
  <si>
    <t>Rendimientos Financieros Gratuidad</t>
  </si>
  <si>
    <t xml:space="preserve">Intereses de mora canos arrendamientos </t>
  </si>
  <si>
    <t>1384900005- 1384900006-1384900009-1384900012</t>
  </si>
  <si>
    <t xml:space="preserve">otros ingresos no operacionales que aumentan o disminuyen el flujo de efectivo </t>
  </si>
  <si>
    <t xml:space="preserve">Otros deudores (recaudos) </t>
  </si>
  <si>
    <t xml:space="preserve">ingresos operacionales </t>
  </si>
  <si>
    <t xml:space="preserve">RECAUDOS O INGRESOS </t>
  </si>
  <si>
    <t>TOTAL PAGOS OPERACIONALES OP2</t>
  </si>
  <si>
    <r>
      <t xml:space="preserve">Flujo de efectivo originado en Actividades de Operación (TOTAL INGRESOS OPERACIONALES OR5-OR7 Y OR9  </t>
    </r>
    <r>
      <rPr>
        <b/>
        <i/>
        <u/>
        <sz val="10"/>
        <color theme="1"/>
        <rFont val="Arial"/>
        <family val="2"/>
      </rPr>
      <t>MENOS</t>
    </r>
    <r>
      <rPr>
        <b/>
        <sz val="10"/>
        <color theme="1"/>
        <rFont val="Arial"/>
        <family val="2"/>
      </rPr>
      <t xml:space="preserve"> OPERACIONALES OP2</t>
    </r>
  </si>
  <si>
    <t xml:space="preserve">PAGOS </t>
  </si>
  <si>
    <t xml:space="preserve">TOTAL APROXIMACIONES PAGOS DE IMPUESTOS </t>
  </si>
  <si>
    <t xml:space="preserve">TOTAL SERVCIOS PUBLICOS FLUJO DE EFECTIVO NOTA </t>
  </si>
  <si>
    <t>+</t>
  </si>
  <si>
    <t>-</t>
  </si>
  <si>
    <t>Más Arrendamiento de bienes muebles</t>
  </si>
  <si>
    <t>Más Arrendamiento de bienes inmuebles</t>
  </si>
  <si>
    <t xml:space="preserve">TOTAL ARRENDAMIENTO OPERATIVO FLUJO DE EFECTIVO </t>
  </si>
  <si>
    <t xml:space="preserve">SERVICIOS PUBLICOS </t>
  </si>
  <si>
    <t xml:space="preserve">HONORARIOS </t>
  </si>
  <si>
    <t xml:space="preserve">TOTAL HONORARIOS FLUJO DE EFECTIVO </t>
  </si>
  <si>
    <t xml:space="preserve">TOTAL SERVICIOS FLUJO DE EFECTIVO </t>
  </si>
  <si>
    <t xml:space="preserve">COMISIONES BANCARIAS </t>
  </si>
  <si>
    <t xml:space="preserve">Saldo a favor de beneficiarios </t>
  </si>
  <si>
    <t>TOTAL BIENES Y SERVICIOS DIFERENTES A LOS DETALLADOS EN LAS NOTAS No XX a  No.XX</t>
  </si>
  <si>
    <t xml:space="preserve">CUENTA </t>
  </si>
  <si>
    <t xml:space="preserve">DETALLE </t>
  </si>
  <si>
    <t xml:space="preserve">OTROS PAGOS </t>
  </si>
  <si>
    <t xml:space="preserve">RETENCION EN LA FUENTE </t>
  </si>
  <si>
    <t xml:space="preserve">TOTAL COMISIONES BANCARIAS FLUJO DE EFECTIVO </t>
  </si>
  <si>
    <t xml:space="preserve">TOTAL RETENCION EN LA FUENTE POR PAGAR FLUJO DE EFECTIVO </t>
  </si>
  <si>
    <t>CONTRIBUCION ESPECIAL</t>
  </si>
  <si>
    <t xml:space="preserve">CONTRIBUCION ESPECIAL POR PAGAR FLUJO DE EFECTIVO </t>
  </si>
  <si>
    <t>TASA PRODEPORTE</t>
  </si>
  <si>
    <t xml:space="preserve">TASA PRODEPORTE POR PAGAR FLUJO DE EFECTIVO </t>
  </si>
  <si>
    <t>Más Bienes entregados sin contraprestación (Mayor cuantia )</t>
  </si>
  <si>
    <t xml:space="preserve">ADQUISICION PROPIEDAD PLANTA Y EQUIPO </t>
  </si>
  <si>
    <t xml:space="preserve">No. NOTA </t>
  </si>
  <si>
    <t xml:space="preserve">Total ingreso otras transferencias </t>
  </si>
  <si>
    <t xml:space="preserve">No. nota </t>
  </si>
  <si>
    <t>Subcuentas</t>
  </si>
  <si>
    <t xml:space="preserve">Total ingreso interes de mora canon arrendamientos </t>
  </si>
  <si>
    <t xml:space="preserve">Total ingresos por canon arrendamientos </t>
  </si>
  <si>
    <t xml:space="preserve">Total ingresos por Certificados </t>
  </si>
  <si>
    <t>Total programas de educación CLEI</t>
  </si>
  <si>
    <t>Total Programas de formacion complementaria de la escuela N. Superior</t>
  </si>
  <si>
    <t xml:space="preserve">Total Reintegro Gravamen a los movimientos Financieros (4X1000) o descuentos </t>
  </si>
  <si>
    <t xml:space="preserve">Total otros deudores - flujo de efectivo </t>
  </si>
  <si>
    <t xml:space="preserve">Total Rendimientos financieros transferencias Municipales </t>
  </si>
  <si>
    <t xml:space="preserve">Total Recaudos para ICFES - (Pruebas Saber) </t>
  </si>
  <si>
    <t xml:space="preserve">Total saldo a favor de beneficiaros - </t>
  </si>
  <si>
    <t>SUBTOTAL COMPRA DE BIENES Y SERVICIOS - DIFERENTES A LOS RELACIONADOS EN LAS NOTAS 13 a la 21</t>
  </si>
  <si>
    <t>TOTAL COMPRA DE BIENES Y SERVICIOS - DIFERENTES A LOS REALCIONADOS EN LAS NOTAS 13 A LA 21</t>
  </si>
  <si>
    <t>A</t>
  </si>
  <si>
    <t>B</t>
  </si>
  <si>
    <t>C</t>
  </si>
  <si>
    <t>D</t>
  </si>
  <si>
    <t>E</t>
  </si>
  <si>
    <t>I</t>
  </si>
  <si>
    <t>F</t>
  </si>
  <si>
    <t>G</t>
  </si>
  <si>
    <t>H</t>
  </si>
  <si>
    <t>J</t>
  </si>
  <si>
    <t>K</t>
  </si>
  <si>
    <t>L</t>
  </si>
  <si>
    <t>N</t>
  </si>
  <si>
    <t>P</t>
  </si>
  <si>
    <t>Q</t>
  </si>
  <si>
    <t>R</t>
  </si>
  <si>
    <t>S</t>
  </si>
  <si>
    <t>T</t>
  </si>
  <si>
    <t>ESTADO DE FLUJO DE EFECTIVO</t>
  </si>
  <si>
    <t>Cifras expresadas en pesos colombianos</t>
  </si>
  <si>
    <t>Flujos de efectivo por actividades de operación</t>
  </si>
  <si>
    <t>Nota</t>
  </si>
  <si>
    <t xml:space="preserve">Recaudos </t>
  </si>
  <si>
    <t>Transferencias del gobierno o por entidades del sector público</t>
  </si>
  <si>
    <t>A proveedores</t>
  </si>
  <si>
    <t>OP7</t>
  </si>
  <si>
    <t>Otros pagos</t>
  </si>
  <si>
    <t>Efectivo neto provisto por (usado en) las actividades de operación</t>
  </si>
  <si>
    <t>Flujos de efectivo por actividades de inversión</t>
  </si>
  <si>
    <t>Recaudos</t>
  </si>
  <si>
    <t>Efectivo neto provisto por (usado en) las actividades de inversión</t>
  </si>
  <si>
    <t>Flujos de efectivo por actividades de financiación</t>
  </si>
  <si>
    <t>Emisión de títulos</t>
  </si>
  <si>
    <t>Préstamos</t>
  </si>
  <si>
    <t>Otros fondos</t>
  </si>
  <si>
    <t>Recursos recibidos en administración</t>
  </si>
  <si>
    <t>Excedentes financieros</t>
  </si>
  <si>
    <t>Dividendos</t>
  </si>
  <si>
    <t>Arrendamiento financiero</t>
  </si>
  <si>
    <t>Intereses</t>
  </si>
  <si>
    <t>Perdida en Negociación de Títulos</t>
  </si>
  <si>
    <t>Efectivo neto provisto por (usado en) las actividades de financiación</t>
  </si>
  <si>
    <t>Aumento/Disminución neta de efectivo y equivalentes al efectivo</t>
  </si>
  <si>
    <t>Efectivo y equivalentes al efectivo al 1 de enero</t>
  </si>
  <si>
    <t>Efectivo y equivalentes al efectivo al 31 de diciembre</t>
  </si>
  <si>
    <t>TOTAL INGRESOS OPERACIONALES - OR5- OR7</t>
  </si>
  <si>
    <t xml:space="preserve">NOTAS </t>
  </si>
  <si>
    <t>OR9</t>
  </si>
  <si>
    <t>Impuestos</t>
  </si>
  <si>
    <t>Contribuciones, tasas y multas</t>
  </si>
  <si>
    <t>Venta de bienes</t>
  </si>
  <si>
    <t>Prestación de servicios</t>
  </si>
  <si>
    <t>Cuotas, comisiones</t>
  </si>
  <si>
    <t>Derivados de la resolución de litigios</t>
  </si>
  <si>
    <t>Retencion Iva practicadas</t>
  </si>
  <si>
    <t>Retencion renta practicadas</t>
  </si>
  <si>
    <t>Deducción por contribuciones y estampilla practicadas</t>
  </si>
  <si>
    <t>Transferencias a entidades del sector público</t>
  </si>
  <si>
    <t xml:space="preserve"> </t>
  </si>
  <si>
    <t>A los empleados</t>
  </si>
  <si>
    <t xml:space="preserve">A entidades de seguros </t>
  </si>
  <si>
    <t>Reintegro recursos recibidos para terceros</t>
  </si>
  <si>
    <t>Recursos entregados en administración</t>
  </si>
  <si>
    <t>Subvenciones y subsidios pagados</t>
  </si>
  <si>
    <t>Venta de propiedades, planta y equipo</t>
  </si>
  <si>
    <t>Venta de activos intangibles</t>
  </si>
  <si>
    <t>Venta otros activos a largo plazo</t>
  </si>
  <si>
    <t>Venta y reembolso de instrumentos de deuda</t>
  </si>
  <si>
    <t>Venta y reembolso de instrumentos de patrimonio</t>
  </si>
  <si>
    <t>Participaciones en negocios conjuntos</t>
  </si>
  <si>
    <t>Préstamos a terceros</t>
  </si>
  <si>
    <t>Contratos a término</t>
  </si>
  <si>
    <t>Futuros</t>
  </si>
  <si>
    <t>Opciones</t>
  </si>
  <si>
    <t>Permuta financiera</t>
  </si>
  <si>
    <t>Inversiones en controladas, asociadas y negocios conjuntos</t>
  </si>
  <si>
    <t>Excedentes financieros y dividendos</t>
  </si>
  <si>
    <t>Adquisición de bienes de uso público</t>
  </si>
  <si>
    <t>Adquisición bienes históricos y culturales</t>
  </si>
  <si>
    <t>Adquisición de activos intangibles</t>
  </si>
  <si>
    <t>Adquisición otros activos a largo plazo</t>
  </si>
  <si>
    <t>Adquisición de instrumentos de deuda</t>
  </si>
  <si>
    <t>Adquisición de instrumentos de patrimonio</t>
  </si>
  <si>
    <t>Recursos entregados en administración destinados a la formación bruta de capital</t>
  </si>
  <si>
    <t>Rendimientos Financieros Ingresos operacionales aL 31/12/2023</t>
  </si>
  <si>
    <t>Rendimientos Financieros Gratuidad al 31/12/2023</t>
  </si>
  <si>
    <t>Intereses de fondos de uso restringido al 31/112/2023</t>
  </si>
  <si>
    <t>Más saldo al 31/12/2023 Arrendamiento operativo</t>
  </si>
  <si>
    <t xml:space="preserve">Más saldo 2023  Programas de educación adultos CLEI </t>
  </si>
  <si>
    <t>Aproximaciones pagos de impuesto al 31/12/2023</t>
  </si>
  <si>
    <t>POR EL PERÍODO DE ENERO - DICIEMBRE DE 2023</t>
  </si>
  <si>
    <t>Efectivo y equivalente al inicio del periodo - 1/01/2023</t>
  </si>
  <si>
    <t>Efectivo y equivalente al final del periodo - 31/12/2023</t>
  </si>
  <si>
    <t xml:space="preserve">CODIGOS </t>
  </si>
  <si>
    <t xml:space="preserve">NOMBRE </t>
  </si>
  <si>
    <t>Corrección de errores vigencia 2023</t>
  </si>
  <si>
    <t>Excedente acumulado a diciembre 31 de 2023</t>
  </si>
  <si>
    <t>Déficit acumulado a diciembre 31 de 2023</t>
  </si>
  <si>
    <t xml:space="preserve">ESTADO DE FLUJO DE EFECTIVO </t>
  </si>
  <si>
    <t xml:space="preserve">Cifras expresadas en pesos colombianos </t>
  </si>
  <si>
    <t>Retiro otras cuentas por pagar comité</t>
  </si>
  <si>
    <t>X</t>
  </si>
  <si>
    <t xml:space="preserve">VARIACION </t>
  </si>
  <si>
    <t xml:space="preserve">diferencia </t>
  </si>
  <si>
    <t>POR EL PERÍODO DE ENERO - DICIEMBRE DE 2024 - 2023</t>
  </si>
  <si>
    <t xml:space="preserve">Tasa Prodeporte  </t>
  </si>
  <si>
    <t xml:space="preserve">ESTAMPILLLA PARA LA JUSTICIA FAMILIAR </t>
  </si>
  <si>
    <t>Estampilla para la Justicia Familiar</t>
  </si>
  <si>
    <t xml:space="preserve">Estampilla Pro Innovación </t>
  </si>
  <si>
    <t xml:space="preserve">ESTAMPILLLA PRO INNOCACIÓN </t>
  </si>
  <si>
    <t>Tasa Pro Deporte y Recreación</t>
  </si>
  <si>
    <t>Tasa Pro Deporte y Recreación CP</t>
  </si>
  <si>
    <t>Estampillas</t>
  </si>
  <si>
    <t>Estampilla para la Justicia Familiar – Tarifa 2%</t>
  </si>
  <si>
    <t>Estampilla Pro innovación – Tarifa 1%</t>
  </si>
  <si>
    <t>2440359901</t>
  </si>
  <si>
    <t>Estampillas CP</t>
  </si>
  <si>
    <t>Corrección de errores vigencia 2024</t>
  </si>
  <si>
    <t>Excedente acumulado a diciembre 31 de 2024</t>
  </si>
  <si>
    <t>Déficit acumulado a diciembre 31 de 2024</t>
  </si>
  <si>
    <t xml:space="preserve">Corrección errores vigencias anteriores </t>
  </si>
  <si>
    <t>Retiro Otras cuentas por Pagar Comité</t>
  </si>
  <si>
    <t xml:space="preserve">RELACION NOTAS DE LA No. 1 a la No. 23 - FLUJO DE EFECTIVO AL 31/12/2024 - F.S.E. </t>
  </si>
  <si>
    <t>Para proyectos de inversión saldo al 31/12/2024</t>
  </si>
  <si>
    <t>Para programas de Educación saldo al 31/12/2024</t>
  </si>
  <si>
    <t>SGP gratuidad - saldo al 31/12/2024</t>
  </si>
  <si>
    <t>Donaciones - saldo al 31/12/2024</t>
  </si>
  <si>
    <t>Más Otras Transferencias - saldo al 31/12/2024</t>
  </si>
  <si>
    <t xml:space="preserve">Más Saldo al 31/12/2024 - Ingreso diferido por transferencias condicionadas </t>
  </si>
  <si>
    <t xml:space="preserve">Menos saldo al 31/12/2023 - Ingreso diferido por transferencias condicionadas </t>
  </si>
  <si>
    <t xml:space="preserve">Mas saldo al 31/12/2023 - Otras Transferencias  </t>
  </si>
  <si>
    <t xml:space="preserve">Menos saldo al 31/12/2024 - Otras Transferencias  </t>
  </si>
  <si>
    <t xml:space="preserve">Más saldo al 31/12/2023 - Interes mora por cobrar arrendamientos </t>
  </si>
  <si>
    <t>Menos saldo 2024- Interes mora por cobrar arrendamientos 2022</t>
  </si>
  <si>
    <t>Intereses de mora canon arrendamientos al 31/12/2024</t>
  </si>
  <si>
    <t>Ingreso Canon Arrendamientos saldo al 31/12/2024</t>
  </si>
  <si>
    <t xml:space="preserve">Más Saldo al 31/12/2023 -  Arrendamientos por cobrar </t>
  </si>
  <si>
    <t xml:space="preserve">Menos Saldo al 31/12/2024- Arrendamientos por cobrar </t>
  </si>
  <si>
    <t>Menos saldo al 31/12/2024 Arrendamiento operativo</t>
  </si>
  <si>
    <t xml:space="preserve">Recuperaciones </t>
  </si>
  <si>
    <t>Sobrantes saldo al 31/12/2024</t>
  </si>
  <si>
    <t xml:space="preserve">Aprovechamientos saldo al 31/12/2024 </t>
  </si>
  <si>
    <t xml:space="preserve">Indemnizaciones saldo al 31/12/2024 </t>
  </si>
  <si>
    <t>Responsabilidades fiscales saldo al 31/12/2024</t>
  </si>
  <si>
    <t>Expedición de certificados saldo al 31/12/2024</t>
  </si>
  <si>
    <t xml:space="preserve">Más Saldo al 31/12/2023 - Certificados por cobrar </t>
  </si>
  <si>
    <t>Menos Saldo al 31/12/2024  Certificados por cobrar</t>
  </si>
  <si>
    <t>Programas de educación de adultos (CLEI) 31/12/2024</t>
  </si>
  <si>
    <t xml:space="preserve">Menos saldo 2024 Programas de educación adultos CLEI - </t>
  </si>
  <si>
    <t xml:space="preserve">Más saldo 2023 Programas de educación adultos CLEI - </t>
  </si>
  <si>
    <t xml:space="preserve">Menos saldo 2024- Programas de educación adultos CLEI - </t>
  </si>
  <si>
    <t xml:space="preserve">Más saldo 2024 - Programas de formacion complementaria escuela normal superior </t>
  </si>
  <si>
    <t xml:space="preserve">Menos saldo 2023 - Programas de formacion complementaria escuela normal superior </t>
  </si>
  <si>
    <t xml:space="preserve">Mas saldo al 31/12/2024- Cuenta por cobrar Deduccion GMF - R. Propios  </t>
  </si>
  <si>
    <t xml:space="preserve">Mas saldo al 31/12/2024 - Cuenta por cobrar Deduccion GMF - P.P  </t>
  </si>
  <si>
    <t>Más saldo al 31/12/2024 Deduccciones bancarias - Apoyo logistíco</t>
  </si>
  <si>
    <t>Mas saldo al 31/12/2024- Cuenta por cobrar Deduccion GMF - SGP</t>
  </si>
  <si>
    <t>Mas saldo al 31/12/2024 - Cuenta por cobrar Deduccion GMF - Transferencias municipales</t>
  </si>
  <si>
    <t xml:space="preserve">Menos saldo al 31/12/2023- Cuenta por cobrar Deduccion GMF - R. Propios  </t>
  </si>
  <si>
    <t xml:space="preserve">Menos saldo al 31/12/2023 - Cuenta por cobrar Deduccion GMF - P.P  </t>
  </si>
  <si>
    <t>Menos saldo al 31/12/2023 Deduccciones bancarias - Apoyo logistíco</t>
  </si>
  <si>
    <t>Menos saldo al 31/12/2023- Cuenta por cobrar Deduccion GMF - SGP</t>
  </si>
  <si>
    <t>Menos saldo al 31/12/2023 - Cuenta por cobrar Deduccion GMF - Transferencias municipales</t>
  </si>
  <si>
    <t xml:space="preserve">Menos Saldo al 31/12/2023- Otros deudores </t>
  </si>
  <si>
    <t xml:space="preserve">Más Saldo al 31/12/2024 - Otros deudores </t>
  </si>
  <si>
    <t xml:space="preserve">Mas Saldo al 31/12/2024- Rendimientos Financieros Transferencias Municipales </t>
  </si>
  <si>
    <t xml:space="preserve">Menos Saldo al 31/12/2023- Rendimientos Financieros Transferencias Municipales </t>
  </si>
  <si>
    <t>Mas Saldo al 31/12/2024 - Recaudos para ICFES (pruebas saber)</t>
  </si>
  <si>
    <t>Menos Saldo al 31/12/2023 - Recaudos para ICFES (pruebas saber)</t>
  </si>
  <si>
    <t xml:space="preserve">Más Saldo al 31/12/2024 - Saldo a favor de beneficiarios </t>
  </si>
  <si>
    <t xml:space="preserve">Menos Saldo al 31/12/2023- Saldo a favor de beneficiarios </t>
  </si>
  <si>
    <t>Más saldo al 31/12/2024 Servicios públicos</t>
  </si>
  <si>
    <t xml:space="preserve">Más saldo al 31/12/2023  Servicios Públicos por Pagar </t>
  </si>
  <si>
    <t>Menos saldo al 31/12/2024 Servicios públicos por pagar 2024</t>
  </si>
  <si>
    <t xml:space="preserve">Más saldo 31/12/2023 Honorarios por pagar </t>
  </si>
  <si>
    <t>Menos saldo 31/12/2024 Honorarios por pagar</t>
  </si>
  <si>
    <t>Servicios al 31/12/2024</t>
  </si>
  <si>
    <t xml:space="preserve">Más saldo al 31/12/2023 Servicios por pagar </t>
  </si>
  <si>
    <t xml:space="preserve">Menos saldo al 31/12/2024 Servicios por pagar </t>
  </si>
  <si>
    <t>Comisiones bancarias al 31/12/2024</t>
  </si>
  <si>
    <t xml:space="preserve">Más Saldo al 31/12/2023 Cuenta por pagar comisiones </t>
  </si>
  <si>
    <t xml:space="preserve">Menos Saldo al 31/12/2024 Cuenta por pagar comisiones </t>
  </si>
  <si>
    <t xml:space="preserve">Menos saldo al 31/12/2024 - Retencion en la fuente por pagar </t>
  </si>
  <si>
    <t xml:space="preserve">Mas saldo al 31/12/2023 - Retencion en la fuente por pagar </t>
  </si>
  <si>
    <t>TOTAL BIENES MUEBLES REGISTRADOS EN EL AÑO 2024 - PLAQUETIADOS EN LA VIGENCIA 2024 (QUE CORRESPONDEN A BIENES ADQUIRIDOS EN 2023 Y  BIENES DE 2022 PLAQUETIADOS EN 2023)</t>
  </si>
  <si>
    <t>Menos el saldo de la cuenta 1635 al 31/12/2023</t>
  </si>
  <si>
    <t xml:space="preserve">Mas el saldo de la cuenta 1635 al 31/12/2024 - que coresponde a los bienes adquiridos en la vigencia 2023 y que aun no han sido plaquetiados y descargados del sistema SAP por la Unidad de Bienes Muebles </t>
  </si>
  <si>
    <t>TOTAL ADQUISICION PROPIEDAD PLANTA Y EQUIPO FLUJO DE EFECTIVO  - VGENCIA 2024</t>
  </si>
  <si>
    <t xml:space="preserve">DIFERENCIA </t>
  </si>
  <si>
    <t>F.E_TOTAL</t>
  </si>
  <si>
    <t>SUBTOTAL BIENES VIGENCIA 2024 - DEPURADO</t>
  </si>
  <si>
    <t xml:space="preserve">Más saldo 2023 - Programas de formacion complementaria escuela normal superior </t>
  </si>
  <si>
    <t xml:space="preserve">Menos saldo 2024 - Programas de formacion complementaria escuela normal superior </t>
  </si>
  <si>
    <t xml:space="preserve">Más saldo al 31/12/2023 - Bienes y Servicios cuentas por pagar </t>
  </si>
  <si>
    <t>Menos saldo final Bienes y servicios cuentas por pagar 2024-</t>
  </si>
  <si>
    <t xml:space="preserve">Más saldo al 31/12/2023 Arrendamiento operativo </t>
  </si>
  <si>
    <t xml:space="preserve">Menos saldo al 31/12/2024 Arrendamiento operativo </t>
  </si>
  <si>
    <t xml:space="preserve">Menos saldo 31/12/2024 - Contribución especial por pagar </t>
  </si>
  <si>
    <t xml:space="preserve">Más  saldo al 31/12/2023 - Contribucion especial por pagar </t>
  </si>
  <si>
    <t xml:space="preserve">Menos saldo al 31/12/2024 - Tasa prodeporte por pagar </t>
  </si>
  <si>
    <t>Más saldo al 31/12/2023 - Tasa prodeporte mas</t>
  </si>
  <si>
    <t xml:space="preserve">Ajuste de BB.MM sin identificar que fueron registrados en la cuenta del gasto diferente a las de BB.MM de menor o mayor cuantia </t>
  </si>
  <si>
    <t>DATOS AL INICIO DEL PERIODO</t>
  </si>
  <si>
    <t>DATOS AL FINAL DEL PERÍODO-</t>
  </si>
  <si>
    <t>Adquisdición de propiedades planta y equipo</t>
  </si>
  <si>
    <t xml:space="preserve">ORDENADOR DEL GASTO </t>
  </si>
  <si>
    <t>CONTADORA (A)</t>
  </si>
  <si>
    <t>ORDENADOR DEL GASTO</t>
  </si>
  <si>
    <t xml:space="preserve">Verificar que las cifras registradas en estas filas esten precedidas del signo menos (-) para ambas columnas </t>
  </si>
  <si>
    <t>NIT 811018664-1</t>
  </si>
  <si>
    <t>BENJAMIN MARTINEZ LEMOS</t>
  </si>
  <si>
    <t>JAIRO ALBERTO OSORIO SANCHEZ</t>
  </si>
  <si>
    <t>T.P 181769-T</t>
  </si>
  <si>
    <t>I.E ARZOBISPO TULIO BOTERO SALAZAR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</si>
</sst>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44">
    <font>
      <sz val="11"/>
      <color theme="1"/>
      <name val="Calibri"/>
      <family val="2"/>
      <scheme val="minor"/>
    </font>
    <font>
      <sz val="9"/>
      <name val="Arial"/>
      <family val="2"/>
    </font>
    <font>
      <b/>
      <sz val="9"/>
      <color theme="0"/>
      <name val="Arial"/>
      <family val="2"/>
    </font>
    <font>
      <b/>
      <sz val="9"/>
      <name val="Arial"/>
      <family val="2"/>
    </font>
    <font>
      <sz val="10"/>
      <name val="Arial"/>
      <family val="2"/>
    </font>
    <font>
      <sz val="10"/>
      <color theme="1"/>
      <name val="Arial"/>
      <family val="2"/>
    </font>
    <font>
      <b/>
      <sz val="10"/>
      <color theme="1"/>
      <name val="Arial"/>
      <family val="2"/>
    </font>
    <font>
      <b/>
      <sz val="10"/>
      <name val="Arial"/>
      <family val="2"/>
    </font>
    <font>
      <sz val="10"/>
      <color rgb="FFFF0000"/>
      <name val="Arial"/>
      <family val="2"/>
    </font>
    <font>
      <b/>
      <sz val="9"/>
      <color indexed="81"/>
      <name val="Tahoma"/>
      <family val="2"/>
    </font>
    <font>
      <sz val="9"/>
      <color indexed="81"/>
      <name val="Tahoma"/>
      <family val="2"/>
    </font>
    <font>
      <b/>
      <i/>
      <u/>
      <sz val="10"/>
      <color theme="1"/>
      <name val="Arial"/>
      <family val="2"/>
    </font>
    <font>
      <i/>
      <sz val="9"/>
      <color rgb="FF0000FF"/>
      <name val="Univers 45 Light"/>
    </font>
    <font>
      <sz val="12"/>
      <color rgb="FF0000FF"/>
      <name val="Arial"/>
      <family val="2"/>
    </font>
    <font>
      <sz val="12"/>
      <color theme="1"/>
      <name val="Arial"/>
      <family val="2"/>
    </font>
    <font>
      <b/>
      <sz val="12"/>
      <name val="Arial"/>
      <family val="2"/>
    </font>
    <font>
      <sz val="12"/>
      <name val="Arial"/>
      <family val="2"/>
    </font>
    <font>
      <sz val="7"/>
      <color rgb="FF0000FF"/>
      <name val="Univers 45 Light"/>
    </font>
    <font>
      <i/>
      <sz val="7"/>
      <color rgb="FF0000FF"/>
      <name val="Univers 45 Light"/>
    </font>
    <font>
      <sz val="8"/>
      <color theme="1"/>
      <name val="Calibri"/>
      <family val="2"/>
      <scheme val="minor"/>
    </font>
    <font>
      <b/>
      <sz val="12"/>
      <color rgb="FF000000"/>
      <name val="Arial"/>
      <family val="2"/>
    </font>
    <font>
      <i/>
      <sz val="12"/>
      <color theme="1"/>
      <name val="Arial"/>
      <family val="2"/>
    </font>
    <font>
      <sz val="12"/>
      <color rgb="FF000000"/>
      <name val="Arial"/>
      <family val="2"/>
    </font>
    <font>
      <b/>
      <sz val="12"/>
      <color rgb="FFFF0000"/>
      <name val="Arial"/>
      <family val="2"/>
    </font>
    <font>
      <i/>
      <sz val="7"/>
      <color theme="1"/>
      <name val="Calibri"/>
      <family val="2"/>
      <scheme val="minor"/>
    </font>
    <font>
      <sz val="7"/>
      <color theme="1"/>
      <name val="Calibri"/>
      <family val="2"/>
      <scheme val="minor"/>
    </font>
    <font>
      <sz val="12"/>
      <color theme="0"/>
      <name val="Arial"/>
      <family val="2"/>
    </font>
    <font>
      <sz val="8"/>
      <color theme="0"/>
      <name val="Calibri"/>
      <family val="2"/>
      <scheme val="minor"/>
    </font>
    <font>
      <i/>
      <sz val="12"/>
      <color rgb="FFFF0000"/>
      <name val="Arial"/>
      <family val="2"/>
    </font>
    <font>
      <b/>
      <sz val="12"/>
      <color theme="1"/>
      <name val="Arial"/>
      <family val="2"/>
    </font>
    <font>
      <b/>
      <i/>
      <sz val="10"/>
      <name val="Arial"/>
      <family val="2"/>
    </font>
    <font>
      <b/>
      <sz val="8"/>
      <color theme="1"/>
      <name val="Arial"/>
      <family val="2"/>
    </font>
    <font>
      <sz val="8"/>
      <name val="Calibri"/>
      <family val="2"/>
      <scheme val="minor"/>
    </font>
    <font>
      <sz val="9"/>
      <color rgb="FF000000"/>
      <name val="Arial"/>
      <family val="2"/>
    </font>
    <font>
      <b/>
      <i/>
      <sz val="12"/>
      <color theme="1"/>
      <name val="Arial"/>
      <family val="2"/>
    </font>
    <font>
      <sz val="11"/>
      <color theme="0"/>
      <name val="Calibri"/>
      <family val="2"/>
      <scheme val="minor"/>
    </font>
    <font>
      <b/>
      <sz val="11"/>
      <color rgb="FF000000"/>
      <name val="Arial"/>
      <family val="2"/>
    </font>
    <font>
      <b/>
      <sz val="11"/>
      <name val="Arial"/>
      <family val="2"/>
    </font>
    <font>
      <i/>
      <sz val="9"/>
      <color theme="1"/>
      <name val="Univers 45 Light"/>
    </font>
    <font>
      <sz val="7"/>
      <color theme="1"/>
      <name val="Univers 45 Light"/>
    </font>
    <font>
      <i/>
      <sz val="7"/>
      <color theme="1"/>
      <name val="Univers 45 Light"/>
    </font>
    <font>
      <b/>
      <sz val="11"/>
      <color theme="1"/>
      <name val="Arial"/>
      <family val="2"/>
    </font>
    <font>
      <sz val="11"/>
      <color theme="1"/>
      <name val="Arial"/>
      <family val="2"/>
    </font>
    <font>
      <i/>
      <sz val="11"/>
      <color rgb="FFFF000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4" fillId="0" borderId="0"/>
    <xf numFmtId="49" fontId="4" fillId="0" borderId="0"/>
  </cellStyleXfs>
  <cellXfs count="496">
    <xf numFmtId="0" fontId="0" fillId="0" borderId="0" xfId="0"/>
    <xf numFmtId="0" fontId="3" fillId="2" borderId="1" xfId="0" applyFont="1" applyFill="1" applyBorder="1" applyAlignment="1">
      <alignment horizontal="left" wrapText="1"/>
    </xf>
    <xf numFmtId="1" fontId="4" fillId="0" borderId="1" xfId="0" applyNumberFormat="1" applyFont="1" applyBorder="1" applyAlignment="1">
      <alignment horizontal="left"/>
    </xf>
    <xf numFmtId="0" fontId="0" fillId="0" borderId="1" xfId="0" applyBorder="1"/>
    <xf numFmtId="0" fontId="4" fillId="0" borderId="1" xfId="1" applyBorder="1" applyAlignment="1">
      <alignment horizontal="justify" wrapText="1"/>
    </xf>
    <xf numFmtId="0" fontId="5" fillId="0" borderId="1" xfId="1" applyFont="1" applyBorder="1" applyAlignment="1">
      <alignment horizontal="justify" wrapText="1"/>
    </xf>
    <xf numFmtId="3" fontId="4" fillId="5" borderId="1" xfId="1" applyNumberFormat="1" applyFill="1" applyBorder="1" applyAlignment="1">
      <alignment vertical="center" wrapText="1"/>
    </xf>
    <xf numFmtId="0" fontId="4" fillId="0" borderId="1" xfId="1" applyBorder="1" applyAlignment="1">
      <alignment vertical="center"/>
    </xf>
    <xf numFmtId="0" fontId="6" fillId="5" borderId="1" xfId="1" applyFont="1" applyFill="1" applyBorder="1" applyAlignment="1">
      <alignment horizontal="justify" wrapText="1"/>
    </xf>
    <xf numFmtId="3" fontId="7" fillId="5" borderId="1" xfId="1" applyNumberFormat="1" applyFont="1" applyFill="1" applyBorder="1" applyAlignment="1">
      <alignment vertical="center" wrapText="1"/>
    </xf>
    <xf numFmtId="0" fontId="5" fillId="5" borderId="1" xfId="1" applyFont="1" applyFill="1" applyBorder="1" applyAlignment="1">
      <alignment vertical="center"/>
    </xf>
    <xf numFmtId="0" fontId="5" fillId="0" borderId="1" xfId="1" applyFont="1" applyBorder="1" applyAlignment="1">
      <alignment vertical="center"/>
    </xf>
    <xf numFmtId="0" fontId="5" fillId="5" borderId="1" xfId="1" applyFont="1" applyFill="1" applyBorder="1" applyAlignment="1">
      <alignment horizontal="justify" wrapText="1"/>
    </xf>
    <xf numFmtId="0" fontId="7" fillId="0" borderId="1" xfId="1" applyFont="1" applyBorder="1"/>
    <xf numFmtId="0" fontId="7" fillId="4" borderId="1" xfId="1" quotePrefix="1" applyFont="1" applyFill="1" applyBorder="1" applyAlignment="1">
      <alignment horizontal="left"/>
    </xf>
    <xf numFmtId="0" fontId="6" fillId="2" borderId="1" xfId="1" applyFont="1" applyFill="1" applyBorder="1" applyAlignment="1">
      <alignment vertical="center"/>
    </xf>
    <xf numFmtId="0" fontId="5" fillId="5" borderId="5" xfId="1" applyFont="1" applyFill="1" applyBorder="1" applyAlignment="1">
      <alignment horizontal="justify"/>
    </xf>
    <xf numFmtId="0" fontId="5" fillId="5" borderId="5" xfId="1" applyFont="1" applyFill="1" applyBorder="1" applyAlignment="1">
      <alignment horizontal="justify" vertical="center" wrapText="1"/>
    </xf>
    <xf numFmtId="0" fontId="5" fillId="5" borderId="5" xfId="1" applyFont="1" applyFill="1" applyBorder="1" applyAlignment="1">
      <alignment vertical="center"/>
    </xf>
    <xf numFmtId="1" fontId="1" fillId="0" borderId="1" xfId="0" applyNumberFormat="1" applyFont="1" applyBorder="1" applyAlignment="1">
      <alignment horizontal="left" wrapText="1"/>
    </xf>
    <xf numFmtId="3" fontId="1" fillId="0" borderId="1" xfId="0" applyNumberFormat="1" applyFont="1" applyBorder="1" applyAlignment="1">
      <alignment horizontal="left" wrapText="1"/>
    </xf>
    <xf numFmtId="0" fontId="0" fillId="5" borderId="0" xfId="0" applyFill="1"/>
    <xf numFmtId="0" fontId="7" fillId="0" borderId="1" xfId="1" applyFont="1" applyBorder="1" applyAlignment="1">
      <alignment horizontal="center"/>
    </xf>
    <xf numFmtId="0" fontId="7" fillId="4" borderId="2" xfId="1" applyFont="1" applyFill="1" applyBorder="1" applyAlignment="1">
      <alignment horizontal="center"/>
    </xf>
    <xf numFmtId="0" fontId="7" fillId="2" borderId="1" xfId="1" applyFont="1" applyFill="1" applyBorder="1" applyAlignment="1">
      <alignment horizontal="center"/>
    </xf>
    <xf numFmtId="3" fontId="0" fillId="0" borderId="1" xfId="0" applyNumberFormat="1" applyBorder="1"/>
    <xf numFmtId="0" fontId="12" fillId="5" borderId="0" xfId="0" applyFont="1" applyFill="1" applyAlignment="1">
      <alignment horizontal="justify" vertical="center"/>
    </xf>
    <xf numFmtId="0" fontId="0" fillId="5" borderId="0" xfId="0" applyFill="1" applyAlignment="1">
      <alignment horizontal="left"/>
    </xf>
    <xf numFmtId="0" fontId="0" fillId="5" borderId="0" xfId="0" applyFill="1" applyAlignment="1">
      <alignment horizontal="center"/>
    </xf>
    <xf numFmtId="0" fontId="17" fillId="5" borderId="0" xfId="0" applyFont="1" applyFill="1" applyAlignment="1">
      <alignment horizontal="justify" vertical="center"/>
    </xf>
    <xf numFmtId="0" fontId="14" fillId="5" borderId="0" xfId="0" applyFont="1" applyFill="1" applyAlignment="1">
      <alignment horizontal="left"/>
    </xf>
    <xf numFmtId="0" fontId="18" fillId="5" borderId="0" xfId="0" applyFont="1" applyFill="1" applyAlignment="1">
      <alignment horizontal="justify" vertical="center"/>
    </xf>
    <xf numFmtId="0" fontId="15" fillId="11" borderId="17" xfId="0" applyFont="1" applyFill="1" applyBorder="1" applyAlignment="1">
      <alignment horizontal="left"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19" fillId="5" borderId="0" xfId="0" applyFont="1" applyFill="1" applyAlignment="1">
      <alignment horizontal="left"/>
    </xf>
    <xf numFmtId="0" fontId="15" fillId="5" borderId="20" xfId="0" applyFont="1" applyFill="1" applyBorder="1" applyAlignment="1">
      <alignment horizontal="left" vertical="center"/>
    </xf>
    <xf numFmtId="0" fontId="15" fillId="5" borderId="16" xfId="0" applyFont="1" applyFill="1" applyBorder="1" applyAlignment="1">
      <alignment horizontal="center" vertical="center"/>
    </xf>
    <xf numFmtId="0" fontId="20" fillId="5" borderId="20" xfId="0" applyFont="1" applyFill="1" applyBorder="1" applyAlignment="1">
      <alignment horizontal="left" vertical="center"/>
    </xf>
    <xf numFmtId="0" fontId="14" fillId="5" borderId="16" xfId="0" applyFont="1" applyFill="1" applyBorder="1" applyAlignment="1">
      <alignment horizontal="justify" vertical="center"/>
    </xf>
    <xf numFmtId="0" fontId="7" fillId="0" borderId="0" xfId="1" applyFont="1" applyAlignment="1">
      <alignment vertical="center"/>
    </xf>
    <xf numFmtId="0" fontId="6" fillId="0" borderId="0" xfId="1" applyFont="1" applyAlignment="1">
      <alignment vertical="center"/>
    </xf>
    <xf numFmtId="3" fontId="4" fillId="4" borderId="0" xfId="1" applyNumberFormat="1" applyFill="1" applyAlignment="1">
      <alignment vertical="center" wrapText="1"/>
    </xf>
    <xf numFmtId="0" fontId="24" fillId="5" borderId="0" xfId="0" applyFont="1" applyFill="1"/>
    <xf numFmtId="0" fontId="14" fillId="5" borderId="20" xfId="0" applyFont="1" applyFill="1" applyBorder="1" applyAlignment="1">
      <alignment horizontal="left"/>
    </xf>
    <xf numFmtId="0" fontId="25" fillId="5" borderId="0" xfId="0" applyFont="1" applyFill="1"/>
    <xf numFmtId="0" fontId="27" fillId="5" borderId="0" xfId="0" applyFont="1" applyFill="1" applyAlignment="1">
      <alignment horizontal="left"/>
    </xf>
    <xf numFmtId="0" fontId="19" fillId="5" borderId="0" xfId="0" applyFont="1" applyFill="1" applyAlignment="1">
      <alignment horizontal="center"/>
    </xf>
    <xf numFmtId="0" fontId="19" fillId="5" borderId="0" xfId="0" applyFont="1" applyFill="1"/>
    <xf numFmtId="49" fontId="15" fillId="5" borderId="0" xfId="0" quotePrefix="1" applyNumberFormat="1" applyFont="1" applyFill="1" applyAlignment="1">
      <alignment wrapText="1"/>
    </xf>
    <xf numFmtId="0" fontId="15" fillId="5" borderId="0" xfId="0" applyFont="1" applyFill="1"/>
    <xf numFmtId="49" fontId="23" fillId="5" borderId="0" xfId="0" quotePrefix="1" applyNumberFormat="1" applyFont="1" applyFill="1"/>
    <xf numFmtId="0" fontId="6" fillId="5" borderId="0" xfId="0" applyFont="1" applyFill="1"/>
    <xf numFmtId="0" fontId="16" fillId="5" borderId="0" xfId="0" applyFont="1" applyFill="1" applyAlignment="1">
      <alignment horizontal="right"/>
    </xf>
    <xf numFmtId="0" fontId="16" fillId="5" borderId="0" xfId="0" applyFont="1" applyFill="1" applyAlignment="1">
      <alignment horizontal="center"/>
    </xf>
    <xf numFmtId="0" fontId="16" fillId="5" borderId="0" xfId="0" applyFont="1" applyFill="1"/>
    <xf numFmtId="0" fontId="16" fillId="5" borderId="0" xfId="0" applyFont="1" applyFill="1" applyAlignment="1">
      <alignment horizontal="left"/>
    </xf>
    <xf numFmtId="0" fontId="15" fillId="5" borderId="0" xfId="0" applyFont="1" applyFill="1" applyAlignment="1">
      <alignment vertical="top" wrapText="1"/>
    </xf>
    <xf numFmtId="0" fontId="15" fillId="5" borderId="0" xfId="0" applyFont="1" applyFill="1" applyAlignment="1">
      <alignment horizontal="left" vertical="top"/>
    </xf>
    <xf numFmtId="0" fontId="30" fillId="5" borderId="0" xfId="0" applyFont="1" applyFill="1" applyAlignment="1">
      <alignment horizontal="left" vertical="top"/>
    </xf>
    <xf numFmtId="49" fontId="15" fillId="5" borderId="0" xfId="0" applyNumberFormat="1" applyFont="1" applyFill="1"/>
    <xf numFmtId="0" fontId="15" fillId="5" borderId="0" xfId="0" applyFont="1" applyFill="1" applyAlignment="1">
      <alignment horizontal="left"/>
    </xf>
    <xf numFmtId="0" fontId="31" fillId="5" borderId="0" xfId="0" applyFont="1" applyFill="1" applyAlignment="1">
      <alignment vertical="center" wrapText="1"/>
    </xf>
    <xf numFmtId="0" fontId="29" fillId="5" borderId="0" xfId="0" applyFont="1" applyFill="1" applyAlignment="1">
      <alignment horizontal="left" vertical="center" wrapText="1"/>
    </xf>
    <xf numFmtId="3" fontId="0" fillId="5" borderId="0" xfId="0" applyNumberFormat="1" applyFill="1" applyAlignment="1">
      <alignment horizontal="left"/>
    </xf>
    <xf numFmtId="0" fontId="15" fillId="5" borderId="0" xfId="0" applyFont="1" applyFill="1" applyAlignment="1">
      <alignment horizontal="center" vertical="center"/>
    </xf>
    <xf numFmtId="0" fontId="15" fillId="5" borderId="0" xfId="0" applyFont="1" applyFill="1" applyAlignment="1">
      <alignment horizontal="right" vertical="top" wrapText="1"/>
    </xf>
    <xf numFmtId="0" fontId="15" fillId="5" borderId="0" xfId="0" applyFont="1" applyFill="1" applyAlignment="1">
      <alignment horizontal="right"/>
    </xf>
    <xf numFmtId="0" fontId="13" fillId="5" borderId="17" xfId="0" applyFont="1" applyFill="1" applyBorder="1" applyAlignment="1">
      <alignment horizontal="justify" vertical="center"/>
    </xf>
    <xf numFmtId="0" fontId="13" fillId="5" borderId="18" xfId="0" applyFont="1" applyFill="1" applyBorder="1" applyAlignment="1">
      <alignment horizontal="justify" vertical="center"/>
    </xf>
    <xf numFmtId="0" fontId="14" fillId="5" borderId="19" xfId="0" applyFont="1" applyFill="1" applyBorder="1" applyAlignment="1">
      <alignment horizontal="justify" vertical="center"/>
    </xf>
    <xf numFmtId="0" fontId="15" fillId="5" borderId="20" xfId="0" applyFont="1" applyFill="1" applyBorder="1" applyAlignment="1">
      <alignment vertical="center"/>
    </xf>
    <xf numFmtId="0" fontId="16" fillId="5" borderId="20" xfId="0" applyFont="1" applyFill="1" applyBorder="1" applyAlignment="1">
      <alignment vertical="center"/>
    </xf>
    <xf numFmtId="0" fontId="14" fillId="5" borderId="20" xfId="0" applyFont="1" applyFill="1" applyBorder="1" applyAlignment="1">
      <alignment horizontal="justify" vertical="center"/>
    </xf>
    <xf numFmtId="0" fontId="14" fillId="5" borderId="16" xfId="0" applyFont="1" applyFill="1" applyBorder="1" applyAlignment="1">
      <alignment horizontal="left"/>
    </xf>
    <xf numFmtId="3" fontId="26" fillId="5" borderId="16" xfId="0" applyNumberFormat="1" applyFont="1" applyFill="1" applyBorder="1" applyAlignment="1">
      <alignment horizontal="right"/>
    </xf>
    <xf numFmtId="3" fontId="26" fillId="5" borderId="16" xfId="0" applyNumberFormat="1" applyFont="1" applyFill="1" applyBorder="1" applyAlignment="1">
      <alignment horizontal="left"/>
    </xf>
    <xf numFmtId="3" fontId="14" fillId="5" borderId="16" xfId="0" applyNumberFormat="1" applyFont="1" applyFill="1" applyBorder="1" applyAlignment="1">
      <alignment horizontal="left"/>
    </xf>
    <xf numFmtId="0" fontId="15" fillId="5" borderId="20" xfId="0" applyFont="1" applyFill="1" applyBorder="1"/>
    <xf numFmtId="0" fontId="16" fillId="5" borderId="22" xfId="0" applyFont="1" applyFill="1" applyBorder="1" applyAlignment="1">
      <alignment horizontal="center"/>
    </xf>
    <xf numFmtId="0" fontId="16" fillId="5" borderId="9" xfId="0" applyFont="1" applyFill="1" applyBorder="1" applyAlignment="1">
      <alignment horizontal="right"/>
    </xf>
    <xf numFmtId="0" fontId="21" fillId="5" borderId="1" xfId="0" applyFont="1" applyFill="1" applyBorder="1" applyAlignment="1">
      <alignment horizontal="center" vertical="center"/>
    </xf>
    <xf numFmtId="0" fontId="15" fillId="11" borderId="1" xfId="0" applyFont="1" applyFill="1" applyBorder="1" applyAlignment="1">
      <alignment horizontal="center" vertical="center"/>
    </xf>
    <xf numFmtId="3" fontId="15" fillId="11" borderId="1" xfId="0" applyNumberFormat="1" applyFont="1" applyFill="1" applyBorder="1" applyAlignment="1">
      <alignment horizontal="right" vertical="center"/>
    </xf>
    <xf numFmtId="0" fontId="15" fillId="5" borderId="1" xfId="0" applyFont="1" applyFill="1" applyBorder="1" applyAlignment="1">
      <alignment horizontal="center" vertical="center"/>
    </xf>
    <xf numFmtId="0" fontId="14" fillId="5" borderId="1" xfId="0" applyFont="1" applyFill="1" applyBorder="1" applyAlignment="1">
      <alignment horizontal="center"/>
    </xf>
    <xf numFmtId="0" fontId="21" fillId="5" borderId="1" xfId="0" applyFont="1" applyFill="1" applyBorder="1" applyAlignment="1">
      <alignment horizontal="justify" vertical="center"/>
    </xf>
    <xf numFmtId="3" fontId="15" fillId="12" borderId="1" xfId="0" applyNumberFormat="1" applyFont="1" applyFill="1" applyBorder="1" applyAlignment="1">
      <alignment horizontal="right" vertical="top" wrapText="1"/>
    </xf>
    <xf numFmtId="0" fontId="7" fillId="7" borderId="1" xfId="1" applyFont="1" applyFill="1" applyBorder="1"/>
    <xf numFmtId="0" fontId="7" fillId="0" borderId="0" xfId="1" applyFont="1"/>
    <xf numFmtId="0" fontId="0" fillId="0" borderId="0" xfId="0" applyProtection="1">
      <protection locked="0"/>
    </xf>
    <xf numFmtId="0" fontId="4" fillId="0" borderId="0" xfId="1"/>
    <xf numFmtId="0" fontId="5" fillId="0" borderId="0" xfId="1" applyFont="1" applyAlignment="1">
      <alignment vertical="center"/>
    </xf>
    <xf numFmtId="3" fontId="7" fillId="0" borderId="0" xfId="1" applyNumberFormat="1" applyFont="1" applyAlignment="1">
      <alignment vertical="center"/>
    </xf>
    <xf numFmtId="0" fontId="6" fillId="0" borderId="0" xfId="1" applyFont="1" applyAlignment="1">
      <alignment vertical="center" wrapText="1"/>
    </xf>
    <xf numFmtId="0" fontId="6" fillId="4" borderId="14" xfId="1" applyFont="1" applyFill="1" applyBorder="1" applyAlignment="1">
      <alignment horizontal="justify" wrapText="1"/>
    </xf>
    <xf numFmtId="3" fontId="4" fillId="0" borderId="0" xfId="1" applyNumberFormat="1" applyAlignment="1">
      <alignment vertical="center"/>
    </xf>
    <xf numFmtId="0" fontId="7" fillId="9" borderId="1" xfId="1" applyFont="1" applyFill="1" applyBorder="1" applyAlignment="1">
      <alignment vertical="center"/>
    </xf>
    <xf numFmtId="0" fontId="6" fillId="9" borderId="1" xfId="1" applyFont="1" applyFill="1" applyBorder="1" applyAlignment="1">
      <alignment vertical="center"/>
    </xf>
    <xf numFmtId="0" fontId="7" fillId="9" borderId="1" xfId="1" applyFont="1" applyFill="1" applyBorder="1" applyAlignment="1">
      <alignment horizontal="justify" wrapText="1"/>
    </xf>
    <xf numFmtId="3" fontId="7" fillId="9" borderId="1" xfId="1" applyNumberFormat="1" applyFont="1" applyFill="1" applyBorder="1" applyAlignment="1">
      <alignment vertical="center"/>
    </xf>
    <xf numFmtId="0" fontId="4" fillId="0" borderId="1" xfId="1" applyBorder="1"/>
    <xf numFmtId="3" fontId="4" fillId="5" borderId="1" xfId="1" applyNumberFormat="1" applyFill="1" applyBorder="1" applyAlignment="1">
      <alignment vertical="center"/>
    </xf>
    <xf numFmtId="0" fontId="7" fillId="9" borderId="1" xfId="1" applyFont="1" applyFill="1" applyBorder="1"/>
    <xf numFmtId="0" fontId="5" fillId="9" borderId="1" xfId="1" applyFont="1" applyFill="1" applyBorder="1" applyAlignment="1">
      <alignment vertical="center"/>
    </xf>
    <xf numFmtId="0" fontId="6" fillId="9" borderId="1" xfId="1" applyFont="1" applyFill="1" applyBorder="1" applyAlignment="1">
      <alignment horizontal="justify" wrapText="1"/>
    </xf>
    <xf numFmtId="3" fontId="7" fillId="9" borderId="1" xfId="1" applyNumberFormat="1" applyFont="1" applyFill="1" applyBorder="1" applyAlignment="1">
      <alignment vertical="center" wrapText="1"/>
    </xf>
    <xf numFmtId="0" fontId="6" fillId="5" borderId="1" xfId="1" applyFont="1" applyFill="1" applyBorder="1" applyAlignment="1">
      <alignment vertical="center"/>
    </xf>
    <xf numFmtId="0" fontId="6" fillId="4" borderId="1" xfId="1" applyFont="1" applyFill="1" applyBorder="1" applyAlignment="1">
      <alignment horizontal="justify" wrapText="1"/>
    </xf>
    <xf numFmtId="3" fontId="7" fillId="4" borderId="1" xfId="1" applyNumberFormat="1" applyFont="1" applyFill="1" applyBorder="1" applyAlignment="1">
      <alignment vertical="center" wrapText="1"/>
    </xf>
    <xf numFmtId="0" fontId="6" fillId="4" borderId="1" xfId="1" applyFont="1" applyFill="1" applyBorder="1" applyAlignment="1">
      <alignment vertical="center"/>
    </xf>
    <xf numFmtId="3" fontId="6" fillId="4" borderId="1" xfId="1" applyNumberFormat="1" applyFont="1" applyFill="1" applyBorder="1" applyAlignment="1">
      <alignment vertical="center"/>
    </xf>
    <xf numFmtId="0" fontId="5" fillId="5" borderId="1" xfId="1" applyFont="1" applyFill="1" applyBorder="1" applyAlignment="1">
      <alignment horizontal="justify"/>
    </xf>
    <xf numFmtId="0" fontId="5" fillId="5" borderId="1" xfId="1" applyFont="1" applyFill="1" applyBorder="1" applyAlignment="1">
      <alignment horizontal="justify" vertical="center" wrapText="1"/>
    </xf>
    <xf numFmtId="3" fontId="4" fillId="0" borderId="1" xfId="1" applyNumberFormat="1" applyBorder="1" applyAlignment="1">
      <alignment vertical="center" wrapText="1"/>
    </xf>
    <xf numFmtId="3" fontId="4" fillId="0" borderId="0" xfId="1" applyNumberFormat="1"/>
    <xf numFmtId="0" fontId="5" fillId="8" borderId="1" xfId="1" applyFont="1" applyFill="1" applyBorder="1" applyAlignment="1">
      <alignment vertical="center"/>
    </xf>
    <xf numFmtId="0" fontId="6" fillId="8" borderId="1" xfId="1" applyFont="1" applyFill="1" applyBorder="1" applyAlignment="1">
      <alignment horizontal="justify" wrapText="1"/>
    </xf>
    <xf numFmtId="3" fontId="4" fillId="8" borderId="1" xfId="1" applyNumberFormat="1" applyFill="1" applyBorder="1" applyAlignment="1">
      <alignment vertical="center" wrapText="1"/>
    </xf>
    <xf numFmtId="0" fontId="5" fillId="0" borderId="4" xfId="1" applyFont="1" applyBorder="1" applyAlignment="1">
      <alignment vertical="center"/>
    </xf>
    <xf numFmtId="0" fontId="5" fillId="0" borderId="4" xfId="1" applyFont="1" applyBorder="1" applyAlignment="1">
      <alignment horizontal="justify" wrapText="1"/>
    </xf>
    <xf numFmtId="3" fontId="4" fillId="5" borderId="4" xfId="1" applyNumberFormat="1" applyFill="1" applyBorder="1" applyAlignment="1">
      <alignment vertical="center" wrapText="1"/>
    </xf>
    <xf numFmtId="0" fontId="8" fillId="0" borderId="1" xfId="1" applyFont="1" applyBorder="1" applyAlignment="1">
      <alignment horizontal="justify" wrapText="1"/>
    </xf>
    <xf numFmtId="3" fontId="4" fillId="0" borderId="1" xfId="1" applyNumberFormat="1" applyBorder="1" applyAlignment="1">
      <alignment vertical="center"/>
    </xf>
    <xf numFmtId="0" fontId="5" fillId="0" borderId="15" xfId="1" applyFont="1" applyBorder="1" applyAlignment="1">
      <alignment vertical="center"/>
    </xf>
    <xf numFmtId="0" fontId="6" fillId="4" borderId="16" xfId="1" applyFont="1" applyFill="1" applyBorder="1" applyAlignment="1">
      <alignment horizontal="justify" wrapText="1"/>
    </xf>
    <xf numFmtId="0" fontId="7" fillId="0" borderId="4" xfId="1" applyFont="1" applyBorder="1"/>
    <xf numFmtId="0" fontId="6" fillId="0" borderId="4" xfId="1" applyFont="1" applyBorder="1" applyAlignment="1">
      <alignment vertical="center"/>
    </xf>
    <xf numFmtId="0" fontId="6" fillId="5" borderId="8" xfId="1" applyFont="1" applyFill="1" applyBorder="1" applyAlignment="1">
      <alignment horizontal="justify" wrapText="1"/>
    </xf>
    <xf numFmtId="0" fontId="5" fillId="0" borderId="3" xfId="1" applyFont="1" applyBorder="1" applyAlignment="1">
      <alignment horizontal="justify" wrapText="1"/>
    </xf>
    <xf numFmtId="0" fontId="6" fillId="4" borderId="3" xfId="1" applyFont="1" applyFill="1" applyBorder="1" applyAlignment="1">
      <alignment horizontal="justify" wrapText="1"/>
    </xf>
    <xf numFmtId="0" fontId="4" fillId="0" borderId="3" xfId="1" applyBorder="1" applyAlignment="1">
      <alignment horizontal="justify"/>
    </xf>
    <xf numFmtId="3" fontId="4" fillId="0" borderId="1" xfId="1" applyNumberFormat="1" applyBorder="1"/>
    <xf numFmtId="0" fontId="6" fillId="8" borderId="3" xfId="1" applyFont="1" applyFill="1" applyBorder="1" applyAlignment="1">
      <alignment horizontal="justify" wrapText="1"/>
    </xf>
    <xf numFmtId="0" fontId="4" fillId="0" borderId="5" xfId="1" applyBorder="1" applyAlignment="1">
      <alignment vertical="center"/>
    </xf>
    <xf numFmtId="0" fontId="4" fillId="0" borderId="10" xfId="1" applyBorder="1" applyAlignment="1">
      <alignment horizontal="justify"/>
    </xf>
    <xf numFmtId="0" fontId="5" fillId="2" borderId="11" xfId="1" applyFont="1" applyFill="1" applyBorder="1" applyAlignment="1">
      <alignment vertical="center"/>
    </xf>
    <xf numFmtId="0" fontId="6" fillId="2" borderId="12" xfId="1" applyFont="1" applyFill="1" applyBorder="1" applyAlignment="1">
      <alignment horizontal="justify" wrapText="1"/>
    </xf>
    <xf numFmtId="3" fontId="7" fillId="2" borderId="26" xfId="1" applyNumberFormat="1" applyFont="1" applyFill="1" applyBorder="1" applyAlignment="1">
      <alignment vertical="center" wrapText="1"/>
    </xf>
    <xf numFmtId="0" fontId="5" fillId="0" borderId="0" xfId="1" applyFont="1" applyAlignment="1">
      <alignment horizontal="justify" wrapText="1"/>
    </xf>
    <xf numFmtId="3" fontId="4" fillId="5" borderId="0" xfId="1" applyNumberFormat="1" applyFill="1" applyAlignment="1">
      <alignment vertical="center"/>
    </xf>
    <xf numFmtId="0" fontId="6" fillId="0" borderId="0" xfId="1" applyFont="1" applyAlignment="1">
      <alignment horizontal="justify" wrapText="1"/>
    </xf>
    <xf numFmtId="0" fontId="5" fillId="4" borderId="3" xfId="1" applyFont="1" applyFill="1" applyBorder="1" applyAlignment="1">
      <alignment horizontal="justify" wrapText="1"/>
    </xf>
    <xf numFmtId="0" fontId="8" fillId="0" borderId="0" xfId="1" applyFont="1" applyAlignment="1">
      <alignment horizontal="justify" wrapText="1"/>
    </xf>
    <xf numFmtId="0" fontId="6" fillId="4" borderId="7" xfId="1" applyFont="1" applyFill="1" applyBorder="1" applyAlignment="1">
      <alignment horizontal="justify" wrapText="1"/>
    </xf>
    <xf numFmtId="3" fontId="7" fillId="5" borderId="0" xfId="1" applyNumberFormat="1" applyFont="1" applyFill="1" applyAlignment="1">
      <alignment vertical="center" wrapText="1"/>
    </xf>
    <xf numFmtId="0" fontId="8" fillId="0" borderId="1" xfId="1" applyFont="1" applyBorder="1" applyAlignment="1">
      <alignment vertical="center"/>
    </xf>
    <xf numFmtId="0" fontId="4" fillId="4" borderId="8" xfId="1" applyFill="1" applyBorder="1" applyAlignment="1">
      <alignment horizontal="justify" wrapText="1"/>
    </xf>
    <xf numFmtId="3" fontId="4" fillId="4" borderId="1" xfId="1" applyNumberFormat="1" applyFill="1" applyBorder="1" applyAlignment="1">
      <alignment vertical="center" wrapText="1"/>
    </xf>
    <xf numFmtId="0" fontId="6" fillId="0" borderId="3" xfId="1" applyFont="1" applyBorder="1" applyAlignment="1">
      <alignment horizontal="justify" wrapText="1"/>
    </xf>
    <xf numFmtId="3" fontId="4" fillId="4" borderId="1" xfId="1" applyNumberFormat="1" applyFill="1" applyBorder="1" applyAlignment="1">
      <alignment vertical="center"/>
    </xf>
    <xf numFmtId="0" fontId="7" fillId="4" borderId="9" xfId="1" applyFont="1" applyFill="1" applyBorder="1" applyAlignment="1">
      <alignment horizontal="justify" wrapText="1"/>
    </xf>
    <xf numFmtId="0" fontId="5" fillId="0" borderId="0" xfId="1" applyFont="1" applyAlignment="1">
      <alignment wrapText="1"/>
    </xf>
    <xf numFmtId="0" fontId="14" fillId="5" borderId="0" xfId="0" applyFont="1" applyFill="1" applyAlignment="1">
      <alignment horizontal="right" vertical="center"/>
    </xf>
    <xf numFmtId="0" fontId="14" fillId="5" borderId="0" xfId="0" applyFont="1" applyFill="1" applyAlignment="1">
      <alignment horizontal="right"/>
    </xf>
    <xf numFmtId="0" fontId="16" fillId="5" borderId="0" xfId="0" applyFont="1" applyFill="1" applyAlignment="1">
      <alignment horizontal="right" vertical="center"/>
    </xf>
    <xf numFmtId="0" fontId="22" fillId="5" borderId="20" xfId="0" applyFont="1" applyFill="1" applyBorder="1" applyAlignment="1">
      <alignment horizontal="left" vertical="center"/>
    </xf>
    <xf numFmtId="0" fontId="21" fillId="5" borderId="0" xfId="0" applyFont="1" applyFill="1" applyAlignment="1">
      <alignment horizontal="center" vertical="center"/>
    </xf>
    <xf numFmtId="3" fontId="14" fillId="5" borderId="16" xfId="0" applyNumberFormat="1" applyFont="1" applyFill="1" applyBorder="1" applyAlignment="1">
      <alignment horizontal="right" vertical="center"/>
    </xf>
    <xf numFmtId="0" fontId="14" fillId="5" borderId="16" xfId="0" applyFont="1" applyFill="1" applyBorder="1" applyAlignment="1">
      <alignment horizontal="right" vertical="center"/>
    </xf>
    <xf numFmtId="0" fontId="23" fillId="11" borderId="20" xfId="0" applyFont="1" applyFill="1" applyBorder="1" applyAlignment="1">
      <alignment horizontal="left" vertical="center"/>
    </xf>
    <xf numFmtId="0" fontId="14" fillId="5" borderId="20" xfId="0" applyFont="1" applyFill="1" applyBorder="1" applyAlignment="1">
      <alignment horizontal="left" vertical="center"/>
    </xf>
    <xf numFmtId="0" fontId="15" fillId="5" borderId="16" xfId="0" applyFont="1" applyFill="1" applyBorder="1" applyAlignment="1">
      <alignment horizontal="right" vertical="center"/>
    </xf>
    <xf numFmtId="3" fontId="15" fillId="11" borderId="16" xfId="0" applyNumberFormat="1" applyFont="1" applyFill="1" applyBorder="1" applyAlignment="1">
      <alignment horizontal="right" vertical="center"/>
    </xf>
    <xf numFmtId="0" fontId="14" fillId="5" borderId="16" xfId="0" applyFont="1" applyFill="1" applyBorder="1" applyAlignment="1">
      <alignment horizontal="right"/>
    </xf>
    <xf numFmtId="0" fontId="15" fillId="5" borderId="0" xfId="0" applyFont="1" applyFill="1" applyAlignment="1">
      <alignment horizontal="right" vertical="center"/>
    </xf>
    <xf numFmtId="0" fontId="16" fillId="5" borderId="20" xfId="0" applyFont="1" applyFill="1" applyBorder="1" applyAlignment="1">
      <alignment horizontal="left" vertical="center"/>
    </xf>
    <xf numFmtId="3" fontId="15" fillId="11" borderId="20" xfId="0" applyNumberFormat="1" applyFont="1" applyFill="1" applyBorder="1" applyAlignment="1">
      <alignment horizontal="left" vertical="center"/>
    </xf>
    <xf numFmtId="0" fontId="20" fillId="5" borderId="21" xfId="0" applyFont="1" applyFill="1" applyBorder="1" applyAlignment="1">
      <alignment horizontal="left" vertical="center"/>
    </xf>
    <xf numFmtId="0" fontId="21" fillId="5" borderId="22" xfId="0" applyFont="1" applyFill="1" applyBorder="1" applyAlignment="1">
      <alignment horizontal="justify" vertical="center"/>
    </xf>
    <xf numFmtId="3" fontId="14" fillId="5" borderId="22" xfId="0" applyNumberFormat="1" applyFont="1" applyFill="1" applyBorder="1" applyAlignment="1">
      <alignment horizontal="right" vertical="center"/>
    </xf>
    <xf numFmtId="3" fontId="14" fillId="5" borderId="9" xfId="0" applyNumberFormat="1" applyFont="1" applyFill="1" applyBorder="1" applyAlignment="1">
      <alignment horizontal="right" vertical="center"/>
    </xf>
    <xf numFmtId="3" fontId="14" fillId="5" borderId="0" xfId="0" applyNumberFormat="1" applyFont="1" applyFill="1" applyAlignment="1">
      <alignment horizontal="right"/>
    </xf>
    <xf numFmtId="10" fontId="0" fillId="5" borderId="0" xfId="0" applyNumberFormat="1" applyFill="1" applyAlignment="1">
      <alignment horizontal="left"/>
    </xf>
    <xf numFmtId="0" fontId="14" fillId="5" borderId="0" xfId="0" applyFont="1" applyFill="1" applyAlignment="1">
      <alignment horizontal="center" vertical="center"/>
    </xf>
    <xf numFmtId="0" fontId="22" fillId="7" borderId="20" xfId="0" applyFont="1" applyFill="1" applyBorder="1" applyAlignment="1">
      <alignment horizontal="left" vertical="center"/>
    </xf>
    <xf numFmtId="10" fontId="19" fillId="5" borderId="0" xfId="0" applyNumberFormat="1" applyFont="1" applyFill="1" applyAlignment="1">
      <alignment horizontal="left"/>
    </xf>
    <xf numFmtId="10" fontId="19" fillId="5" borderId="0" xfId="0" applyNumberFormat="1" applyFont="1" applyFill="1"/>
    <xf numFmtId="0" fontId="7" fillId="5" borderId="1" xfId="1" applyFont="1" applyFill="1" applyBorder="1"/>
    <xf numFmtId="0" fontId="0" fillId="5" borderId="1" xfId="0" applyFill="1" applyBorder="1"/>
    <xf numFmtId="0" fontId="5" fillId="5" borderId="0" xfId="1" applyFont="1" applyFill="1" applyAlignment="1">
      <alignment vertical="center"/>
    </xf>
    <xf numFmtId="0" fontId="6" fillId="5" borderId="0" xfId="1" applyFont="1" applyFill="1" applyAlignment="1">
      <alignment vertical="center" wrapText="1"/>
    </xf>
    <xf numFmtId="0" fontId="35" fillId="5" borderId="0" xfId="0" applyFont="1" applyFill="1" applyAlignment="1">
      <alignment horizontal="left"/>
    </xf>
    <xf numFmtId="3" fontId="35" fillId="5" borderId="0" xfId="0" applyNumberFormat="1" applyFont="1" applyFill="1" applyAlignment="1">
      <alignment horizontal="left"/>
    </xf>
    <xf numFmtId="0" fontId="27" fillId="5" borderId="0" xfId="0" applyFont="1" applyFill="1"/>
    <xf numFmtId="1" fontId="3" fillId="4" borderId="1" xfId="0" applyNumberFormat="1" applyFont="1" applyFill="1" applyBorder="1" applyAlignment="1">
      <alignment horizontal="left" wrapText="1"/>
    </xf>
    <xf numFmtId="3" fontId="3" fillId="4" borderId="1" xfId="0" applyNumberFormat="1" applyFont="1" applyFill="1" applyBorder="1" applyAlignment="1">
      <alignment horizontal="left" wrapText="1"/>
    </xf>
    <xf numFmtId="1" fontId="3" fillId="2" borderId="1" xfId="0" applyNumberFormat="1" applyFont="1" applyFill="1" applyBorder="1" applyAlignment="1">
      <alignment horizontal="left" wrapText="1"/>
    </xf>
    <xf numFmtId="3" fontId="3" fillId="2" borderId="1" xfId="0" applyNumberFormat="1" applyFont="1" applyFill="1" applyBorder="1" applyAlignment="1">
      <alignment horizontal="left" wrapText="1"/>
    </xf>
    <xf numFmtId="0" fontId="4" fillId="0" borderId="1" xfId="0" applyFont="1" applyBorder="1" applyAlignment="1">
      <alignment horizontal="left"/>
    </xf>
    <xf numFmtId="3" fontId="4" fillId="5" borderId="1" xfId="0" applyNumberFormat="1" applyFont="1" applyFill="1" applyBorder="1" applyAlignment="1">
      <alignment horizontal="left"/>
    </xf>
    <xf numFmtId="1" fontId="3" fillId="2" borderId="1" xfId="0" applyNumberFormat="1" applyFont="1" applyFill="1" applyBorder="1" applyAlignment="1">
      <alignment horizontal="left"/>
    </xf>
    <xf numFmtId="3" fontId="3" fillId="2" borderId="1" xfId="0" applyNumberFormat="1" applyFont="1" applyFill="1" applyBorder="1" applyAlignment="1">
      <alignment horizontal="left"/>
    </xf>
    <xf numFmtId="3" fontId="4" fillId="0" borderId="1" xfId="0" applyNumberFormat="1" applyFont="1" applyBorder="1"/>
    <xf numFmtId="3" fontId="1" fillId="0" borderId="1" xfId="0" applyNumberFormat="1" applyFont="1" applyBorder="1"/>
    <xf numFmtId="1" fontId="1" fillId="0" borderId="1" xfId="0" applyNumberFormat="1" applyFont="1" applyBorder="1" applyAlignment="1">
      <alignment horizontal="left"/>
    </xf>
    <xf numFmtId="3" fontId="4" fillId="0" borderId="1" xfId="0" applyNumberFormat="1" applyFont="1" applyBorder="1" applyAlignment="1">
      <alignment horizontal="left"/>
    </xf>
    <xf numFmtId="1" fontId="3" fillId="2" borderId="1" xfId="0" applyNumberFormat="1" applyFont="1" applyFill="1" applyBorder="1" applyAlignment="1">
      <alignment horizontal="left" vertical="center"/>
    </xf>
    <xf numFmtId="3" fontId="3" fillId="2" borderId="1" xfId="0" applyNumberFormat="1" applyFont="1" applyFill="1" applyBorder="1" applyAlignment="1">
      <alignment horizontal="left" vertical="center"/>
    </xf>
    <xf numFmtId="3" fontId="4" fillId="0" borderId="1" xfId="0" applyNumberFormat="1" applyFont="1" applyBorder="1" applyAlignment="1">
      <alignment horizontal="left" wrapText="1"/>
    </xf>
    <xf numFmtId="1" fontId="1" fillId="0" borderId="1" xfId="0" applyNumberFormat="1" applyFont="1" applyBorder="1" applyAlignment="1">
      <alignment horizontal="left" vertical="center" wrapText="1"/>
    </xf>
    <xf numFmtId="3" fontId="3" fillId="2" borderId="1" xfId="0" applyNumberFormat="1" applyFont="1" applyFill="1" applyBorder="1" applyAlignment="1">
      <alignment horizontal="left" vertical="center" wrapText="1"/>
    </xf>
    <xf numFmtId="1" fontId="3" fillId="2" borderId="1" xfId="0" applyNumberFormat="1" applyFont="1" applyFill="1" applyBorder="1" applyAlignment="1">
      <alignment horizontal="left" vertical="center" wrapText="1"/>
    </xf>
    <xf numFmtId="0" fontId="1" fillId="0" borderId="1" xfId="0" applyFont="1" applyBorder="1" applyAlignment="1">
      <alignment horizontal="left" wrapText="1"/>
    </xf>
    <xf numFmtId="1" fontId="2" fillId="3" borderId="1" xfId="0" applyNumberFormat="1" applyFont="1" applyFill="1" applyBorder="1" applyAlignment="1">
      <alignment horizontal="left" wrapText="1"/>
    </xf>
    <xf numFmtId="3" fontId="2" fillId="3" borderId="1" xfId="0" applyNumberFormat="1" applyFont="1" applyFill="1" applyBorder="1" applyAlignment="1">
      <alignment horizontal="left" wrapText="1"/>
    </xf>
    <xf numFmtId="1" fontId="4" fillId="5" borderId="1" xfId="0" applyNumberFormat="1" applyFont="1" applyFill="1" applyBorder="1" applyAlignment="1">
      <alignment horizontal="left"/>
    </xf>
    <xf numFmtId="1" fontId="1" fillId="5" borderId="1" xfId="0" applyNumberFormat="1" applyFont="1" applyFill="1" applyBorder="1" applyAlignment="1">
      <alignment horizontal="left" wrapText="1"/>
    </xf>
    <xf numFmtId="3" fontId="33" fillId="5" borderId="1" xfId="0" applyNumberFormat="1" applyFont="1" applyFill="1" applyBorder="1"/>
    <xf numFmtId="1" fontId="1" fillId="7" borderId="1" xfId="0" applyNumberFormat="1" applyFont="1" applyFill="1" applyBorder="1" applyAlignment="1">
      <alignment horizontal="left" wrapText="1"/>
    </xf>
    <xf numFmtId="3" fontId="33" fillId="13" borderId="1" xfId="0" applyNumberFormat="1" applyFont="1" applyFill="1" applyBorder="1"/>
    <xf numFmtId="3" fontId="33" fillId="0" borderId="1" xfId="0" applyNumberFormat="1" applyFont="1" applyBorder="1"/>
    <xf numFmtId="3" fontId="1" fillId="5" borderId="1" xfId="0" applyNumberFormat="1" applyFont="1" applyFill="1" applyBorder="1" applyAlignment="1">
      <alignment horizontal="left" wrapText="1"/>
    </xf>
    <xf numFmtId="1" fontId="3" fillId="2" borderId="1" xfId="0" applyNumberFormat="1" applyFont="1" applyFill="1" applyBorder="1" applyAlignment="1">
      <alignment wrapText="1"/>
    </xf>
    <xf numFmtId="3" fontId="3" fillId="2" borderId="1" xfId="0" applyNumberFormat="1" applyFont="1" applyFill="1" applyBorder="1" applyAlignment="1">
      <alignment wrapText="1"/>
    </xf>
    <xf numFmtId="1" fontId="5" fillId="0" borderId="1" xfId="1" applyNumberFormat="1" applyFont="1" applyBorder="1" applyAlignment="1">
      <alignment vertical="center"/>
    </xf>
    <xf numFmtId="1" fontId="5" fillId="0" borderId="1" xfId="1" applyNumberFormat="1" applyFont="1" applyBorder="1" applyAlignment="1">
      <alignment horizontal="justify" wrapText="1"/>
    </xf>
    <xf numFmtId="0" fontId="6" fillId="0" borderId="1" xfId="1" applyFont="1" applyBorder="1" applyAlignment="1">
      <alignment vertical="center"/>
    </xf>
    <xf numFmtId="0" fontId="6" fillId="0" borderId="1" xfId="1" applyFont="1" applyBorder="1" applyAlignment="1">
      <alignment horizontal="justify" wrapText="1"/>
    </xf>
    <xf numFmtId="0" fontId="4" fillId="5" borderId="3" xfId="0" applyFont="1" applyFill="1" applyBorder="1" applyAlignment="1">
      <alignment horizontal="left" wrapText="1"/>
    </xf>
    <xf numFmtId="0" fontId="4" fillId="5" borderId="1" xfId="0" applyFont="1" applyFill="1" applyBorder="1" applyAlignment="1">
      <alignment horizontal="left" wrapText="1"/>
    </xf>
    <xf numFmtId="0" fontId="4" fillId="5" borderId="5" xfId="0" applyFont="1" applyFill="1" applyBorder="1" applyAlignment="1">
      <alignment horizontal="left" wrapText="1"/>
    </xf>
    <xf numFmtId="0" fontId="5" fillId="0" borderId="1" xfId="0" applyFont="1" applyBorder="1"/>
    <xf numFmtId="0" fontId="4" fillId="0" borderId="0" xfId="1" applyAlignment="1">
      <alignment horizontal="justify"/>
    </xf>
    <xf numFmtId="0" fontId="5" fillId="0" borderId="5" xfId="0" applyFont="1" applyBorder="1"/>
    <xf numFmtId="0" fontId="6" fillId="0" borderId="1" xfId="0" applyFont="1" applyBorder="1"/>
    <xf numFmtId="0" fontId="6" fillId="0" borderId="0" xfId="0" applyFont="1" applyAlignment="1">
      <alignment horizontal="center"/>
    </xf>
    <xf numFmtId="0" fontId="5" fillId="0" borderId="0" xfId="0" applyFont="1" applyAlignment="1">
      <alignment horizontal="justify"/>
    </xf>
    <xf numFmtId="0" fontId="5" fillId="0" borderId="0" xfId="0" applyFont="1"/>
    <xf numFmtId="0" fontId="6" fillId="0" borderId="0" xfId="0" applyFont="1"/>
    <xf numFmtId="3" fontId="5" fillId="0" borderId="0" xfId="0" applyNumberFormat="1" applyFont="1"/>
    <xf numFmtId="3" fontId="5" fillId="0" borderId="1" xfId="0" applyNumberFormat="1" applyFont="1" applyBorder="1"/>
    <xf numFmtId="0" fontId="5" fillId="0" borderId="1" xfId="0" applyFont="1" applyBorder="1" applyAlignment="1">
      <alignment horizontal="justify"/>
    </xf>
    <xf numFmtId="1" fontId="4" fillId="0" borderId="1" xfId="0" applyNumberFormat="1" applyFont="1" applyBorder="1" applyAlignment="1">
      <alignment horizontal="left" wrapText="1"/>
    </xf>
    <xf numFmtId="0" fontId="6" fillId="4" borderId="1" xfId="0" applyFont="1" applyFill="1" applyBorder="1" applyAlignment="1">
      <alignment horizontal="center"/>
    </xf>
    <xf numFmtId="3" fontId="5" fillId="0" borderId="2" xfId="0" applyNumberFormat="1" applyFont="1" applyBorder="1"/>
    <xf numFmtId="0" fontId="6" fillId="4" borderId="1" xfId="0" applyFont="1" applyFill="1" applyBorder="1"/>
    <xf numFmtId="3" fontId="6" fillId="10" borderId="2" xfId="0" applyNumberFormat="1" applyFont="1" applyFill="1" applyBorder="1"/>
    <xf numFmtId="0" fontId="5" fillId="0" borderId="0" xfId="0" applyFont="1" applyAlignment="1">
      <alignment horizontal="center"/>
    </xf>
    <xf numFmtId="1" fontId="4" fillId="5" borderId="1" xfId="0" applyNumberFormat="1" applyFont="1" applyFill="1" applyBorder="1" applyAlignment="1" applyProtection="1">
      <alignment horizontal="left" wrapText="1"/>
      <protection locked="0"/>
    </xf>
    <xf numFmtId="0" fontId="5" fillId="5" borderId="1" xfId="0" applyFont="1" applyFill="1" applyBorder="1"/>
    <xf numFmtId="3" fontId="5" fillId="5" borderId="2" xfId="0" applyNumberFormat="1" applyFont="1" applyFill="1" applyBorder="1"/>
    <xf numFmtId="3" fontId="6" fillId="4" borderId="2" xfId="0" applyNumberFormat="1" applyFont="1" applyFill="1" applyBorder="1"/>
    <xf numFmtId="0" fontId="4" fillId="5" borderId="0" xfId="0" applyFont="1" applyFill="1" applyAlignment="1">
      <alignment horizontal="left" wrapText="1"/>
    </xf>
    <xf numFmtId="0" fontId="6" fillId="4" borderId="13" xfId="0" applyFont="1" applyFill="1" applyBorder="1" applyAlignment="1">
      <alignment horizontal="center"/>
    </xf>
    <xf numFmtId="0" fontId="6" fillId="0" borderId="1" xfId="0" applyFont="1" applyBorder="1" applyAlignment="1">
      <alignment horizontal="justify"/>
    </xf>
    <xf numFmtId="0" fontId="6" fillId="2" borderId="1" xfId="0" applyFont="1" applyFill="1" applyBorder="1" applyAlignment="1">
      <alignment horizontal="justify"/>
    </xf>
    <xf numFmtId="3" fontId="6" fillId="2" borderId="2" xfId="0" applyNumberFormat="1" applyFont="1" applyFill="1" applyBorder="1"/>
    <xf numFmtId="0" fontId="6" fillId="0" borderId="0" xfId="0" applyFont="1" applyAlignment="1">
      <alignment horizontal="justify"/>
    </xf>
    <xf numFmtId="0" fontId="6" fillId="2" borderId="1" xfId="0" applyFont="1" applyFill="1" applyBorder="1"/>
    <xf numFmtId="3" fontId="5" fillId="2" borderId="2" xfId="0" applyNumberFormat="1" applyFont="1" applyFill="1" applyBorder="1"/>
    <xf numFmtId="0" fontId="5" fillId="0" borderId="1" xfId="0" applyFont="1" applyBorder="1" applyAlignment="1">
      <alignment horizontal="center"/>
    </xf>
    <xf numFmtId="3" fontId="6" fillId="0" borderId="0" xfId="0" applyNumberFormat="1" applyFont="1"/>
    <xf numFmtId="1" fontId="7" fillId="5" borderId="1" xfId="0" applyNumberFormat="1" applyFont="1" applyFill="1" applyBorder="1" applyAlignment="1">
      <alignment horizontal="left"/>
    </xf>
    <xf numFmtId="3" fontId="4" fillId="6" borderId="2" xfId="0" applyNumberFormat="1" applyFont="1" applyFill="1" applyBorder="1"/>
    <xf numFmtId="1" fontId="7" fillId="2" borderId="1" xfId="0" applyNumberFormat="1" applyFont="1" applyFill="1" applyBorder="1" applyAlignment="1">
      <alignment horizontal="left"/>
    </xf>
    <xf numFmtId="3" fontId="7" fillId="2" borderId="2" xfId="0" applyNumberFormat="1" applyFont="1" applyFill="1" applyBorder="1"/>
    <xf numFmtId="3" fontId="4" fillId="5" borderId="2" xfId="0" applyNumberFormat="1" applyFont="1" applyFill="1" applyBorder="1"/>
    <xf numFmtId="1" fontId="7" fillId="5" borderId="0" xfId="0" applyNumberFormat="1" applyFont="1" applyFill="1" applyAlignment="1">
      <alignment horizontal="left"/>
    </xf>
    <xf numFmtId="3" fontId="4" fillId="5" borderId="0" xfId="0" applyNumberFormat="1" applyFont="1" applyFill="1"/>
    <xf numFmtId="0" fontId="7" fillId="5" borderId="0" xfId="0" applyFont="1" applyFill="1" applyAlignment="1">
      <alignment horizontal="left" wrapText="1"/>
    </xf>
    <xf numFmtId="3" fontId="7" fillId="5" borderId="0" xfId="0" applyNumberFormat="1" applyFont="1" applyFill="1"/>
    <xf numFmtId="0" fontId="6" fillId="2" borderId="1" xfId="0" applyFont="1" applyFill="1" applyBorder="1" applyAlignment="1">
      <alignment horizontal="center"/>
    </xf>
    <xf numFmtId="0" fontId="6" fillId="0" borderId="5" xfId="0" applyFont="1" applyBorder="1"/>
    <xf numFmtId="3" fontId="5" fillId="0" borderId="13" xfId="0" applyNumberFormat="1" applyFont="1" applyBorder="1"/>
    <xf numFmtId="0" fontId="6" fillId="2" borderId="0" xfId="0" applyFont="1" applyFill="1" applyAlignment="1">
      <alignment horizontal="center"/>
    </xf>
    <xf numFmtId="1" fontId="7" fillId="5" borderId="1" xfId="0" applyNumberFormat="1" applyFont="1" applyFill="1" applyBorder="1" applyAlignment="1">
      <alignment horizontal="center"/>
    </xf>
    <xf numFmtId="0" fontId="6" fillId="0" borderId="1" xfId="0" applyFont="1" applyBorder="1" applyAlignment="1">
      <alignment horizontal="center"/>
    </xf>
    <xf numFmtId="3" fontId="6" fillId="0" borderId="2" xfId="0" applyNumberFormat="1" applyFont="1" applyBorder="1"/>
    <xf numFmtId="0" fontId="5" fillId="2" borderId="1" xfId="0" applyFont="1" applyFill="1" applyBorder="1"/>
    <xf numFmtId="3" fontId="5" fillId="2" borderId="1" xfId="0" applyNumberFormat="1" applyFont="1" applyFill="1" applyBorder="1"/>
    <xf numFmtId="3" fontId="6" fillId="2" borderId="1" xfId="0" applyNumberFormat="1" applyFont="1" applyFill="1" applyBorder="1"/>
    <xf numFmtId="3" fontId="6" fillId="5" borderId="0" xfId="0" applyNumberFormat="1" applyFont="1" applyFill="1"/>
    <xf numFmtId="0" fontId="5" fillId="5" borderId="0" xfId="0" applyFont="1" applyFill="1" applyAlignment="1">
      <alignment horizontal="justify"/>
    </xf>
    <xf numFmtId="0" fontId="6" fillId="2" borderId="0" xfId="0" applyFont="1" applyFill="1"/>
    <xf numFmtId="3" fontId="6" fillId="2" borderId="0" xfId="0" applyNumberFormat="1" applyFont="1" applyFill="1"/>
    <xf numFmtId="0" fontId="4" fillId="0" borderId="1" xfId="0" applyFont="1" applyBorder="1" applyAlignment="1">
      <alignment horizontal="right" wrapText="1"/>
    </xf>
    <xf numFmtId="3" fontId="6" fillId="0" borderId="1" xfId="0" applyNumberFormat="1" applyFont="1" applyBorder="1"/>
    <xf numFmtId="3" fontId="4" fillId="5" borderId="1" xfId="0" applyNumberFormat="1" applyFont="1" applyFill="1" applyBorder="1"/>
    <xf numFmtId="0" fontId="6" fillId="2" borderId="25" xfId="0" applyFont="1" applyFill="1" applyBorder="1"/>
    <xf numFmtId="0" fontId="5" fillId="2" borderId="26" xfId="0" applyFont="1" applyFill="1" applyBorder="1"/>
    <xf numFmtId="0" fontId="6" fillId="2" borderId="23" xfId="0" applyFont="1" applyFill="1" applyBorder="1"/>
    <xf numFmtId="3" fontId="6" fillId="2" borderId="21" xfId="0" applyNumberFormat="1" applyFont="1" applyFill="1" applyBorder="1"/>
    <xf numFmtId="0" fontId="6" fillId="11" borderId="1" xfId="0" applyFont="1" applyFill="1" applyBorder="1" applyAlignment="1">
      <alignment horizontal="center"/>
    </xf>
    <xf numFmtId="0" fontId="4" fillId="11" borderId="1" xfId="0" applyFont="1" applyFill="1" applyBorder="1" applyAlignment="1">
      <alignment horizontal="left" wrapText="1"/>
    </xf>
    <xf numFmtId="1" fontId="7" fillId="11" borderId="1" xfId="0" applyNumberFormat="1" applyFont="1" applyFill="1" applyBorder="1" applyAlignment="1">
      <alignment horizontal="left"/>
    </xf>
    <xf numFmtId="3" fontId="4" fillId="11" borderId="1" xfId="0" applyNumberFormat="1" applyFont="1" applyFill="1" applyBorder="1"/>
    <xf numFmtId="0" fontId="6" fillId="14" borderId="1" xfId="0" applyFont="1" applyFill="1" applyBorder="1" applyAlignment="1">
      <alignment horizontal="center"/>
    </xf>
    <xf numFmtId="0" fontId="4" fillId="14" borderId="1" xfId="0" applyFont="1" applyFill="1" applyBorder="1" applyAlignment="1">
      <alignment horizontal="left" wrapText="1"/>
    </xf>
    <xf numFmtId="0" fontId="7" fillId="14" borderId="1" xfId="0" applyFont="1" applyFill="1" applyBorder="1" applyAlignment="1">
      <alignment horizontal="left" wrapText="1"/>
    </xf>
    <xf numFmtId="3" fontId="4" fillId="14" borderId="1" xfId="0" applyNumberFormat="1" applyFont="1" applyFill="1" applyBorder="1" applyAlignment="1">
      <alignment wrapText="1"/>
    </xf>
    <xf numFmtId="1" fontId="4" fillId="14" borderId="1" xfId="0" applyNumberFormat="1" applyFont="1" applyFill="1" applyBorder="1" applyAlignment="1">
      <alignment horizontal="left" wrapText="1"/>
    </xf>
    <xf numFmtId="3" fontId="36" fillId="14" borderId="1" xfId="0" applyNumberFormat="1" applyFont="1" applyFill="1" applyBorder="1"/>
    <xf numFmtId="3" fontId="37" fillId="14" borderId="1" xfId="0" applyNumberFormat="1" applyFont="1" applyFill="1" applyBorder="1" applyAlignment="1">
      <alignment horizontal="left" wrapText="1"/>
    </xf>
    <xf numFmtId="0" fontId="7" fillId="0" borderId="0" xfId="1" applyFont="1" applyAlignment="1">
      <alignment horizontal="right"/>
    </xf>
    <xf numFmtId="0" fontId="7" fillId="9" borderId="1" xfId="1" applyFont="1" applyFill="1" applyBorder="1" applyAlignment="1">
      <alignment horizontal="right" vertical="center"/>
    </xf>
    <xf numFmtId="0" fontId="7" fillId="0" borderId="1" xfId="1" applyFont="1" applyBorder="1" applyAlignment="1">
      <alignment horizontal="right"/>
    </xf>
    <xf numFmtId="0" fontId="7" fillId="9" borderId="1" xfId="1" applyFont="1" applyFill="1" applyBorder="1" applyAlignment="1">
      <alignment horizontal="right"/>
    </xf>
    <xf numFmtId="0" fontId="7" fillId="0" borderId="4" xfId="1" applyFont="1" applyBorder="1" applyAlignment="1">
      <alignment horizontal="right"/>
    </xf>
    <xf numFmtId="3" fontId="0" fillId="5" borderId="1" xfId="0" applyNumberFormat="1" applyFill="1" applyBorder="1"/>
    <xf numFmtId="1" fontId="33" fillId="0" borderId="1" xfId="0" applyNumberFormat="1" applyFont="1" applyBorder="1" applyAlignment="1">
      <alignment horizontal="left"/>
    </xf>
    <xf numFmtId="0" fontId="6" fillId="7" borderId="0" xfId="0" applyFont="1" applyFill="1" applyAlignment="1">
      <alignment horizontal="center"/>
    </xf>
    <xf numFmtId="0" fontId="5" fillId="7" borderId="1" xfId="0" applyFont="1" applyFill="1" applyBorder="1"/>
    <xf numFmtId="0" fontId="6" fillId="7" borderId="1" xfId="0" applyFont="1" applyFill="1" applyBorder="1"/>
    <xf numFmtId="3" fontId="5" fillId="7" borderId="2" xfId="0" applyNumberFormat="1" applyFont="1" applyFill="1" applyBorder="1"/>
    <xf numFmtId="1" fontId="4" fillId="7" borderId="1" xfId="0" applyNumberFormat="1" applyFont="1" applyFill="1" applyBorder="1" applyAlignment="1">
      <alignment horizontal="left"/>
    </xf>
    <xf numFmtId="0" fontId="7" fillId="11" borderId="1" xfId="0" applyFont="1" applyFill="1" applyBorder="1" applyAlignment="1">
      <alignment horizontal="left" wrapText="1"/>
    </xf>
    <xf numFmtId="3" fontId="4" fillId="11" borderId="1" xfId="0" applyNumberFormat="1" applyFont="1" applyFill="1" applyBorder="1" applyAlignment="1">
      <alignment wrapText="1"/>
    </xf>
    <xf numFmtId="0" fontId="5" fillId="0" borderId="2" xfId="0" applyFont="1" applyBorder="1" applyAlignment="1">
      <alignment horizontal="justify"/>
    </xf>
    <xf numFmtId="1" fontId="4" fillId="0" borderId="2" xfId="0" applyNumberFormat="1" applyFont="1" applyBorder="1" applyAlignment="1">
      <alignment horizontal="left" wrapText="1"/>
    </xf>
    <xf numFmtId="0" fontId="5" fillId="7" borderId="2" xfId="0" applyFont="1" applyFill="1" applyBorder="1" applyAlignment="1">
      <alignment horizontal="justify"/>
    </xf>
    <xf numFmtId="3" fontId="5" fillId="0" borderId="2" xfId="0" applyNumberFormat="1" applyFont="1" applyBorder="1" applyAlignment="1">
      <alignment horizontal="justify"/>
    </xf>
    <xf numFmtId="0" fontId="5" fillId="0" borderId="2" xfId="0" applyFont="1" applyBorder="1"/>
    <xf numFmtId="0" fontId="5" fillId="5" borderId="2" xfId="0" applyFont="1" applyFill="1" applyBorder="1"/>
    <xf numFmtId="0" fontId="5" fillId="0" borderId="27" xfId="0" applyFont="1" applyBorder="1" applyAlignment="1">
      <alignment horizontal="justify"/>
    </xf>
    <xf numFmtId="0" fontId="5" fillId="11" borderId="27" xfId="0" applyFont="1" applyFill="1" applyBorder="1" applyAlignment="1">
      <alignment horizontal="justify"/>
    </xf>
    <xf numFmtId="0" fontId="5" fillId="11" borderId="24" xfId="0" applyFont="1" applyFill="1" applyBorder="1" applyAlignment="1">
      <alignment horizontal="justify"/>
    </xf>
    <xf numFmtId="0" fontId="5" fillId="14" borderId="2" xfId="0" applyFont="1" applyFill="1" applyBorder="1" applyAlignment="1">
      <alignment horizontal="justify"/>
    </xf>
    <xf numFmtId="0" fontId="5" fillId="11" borderId="28" xfId="0" applyFont="1" applyFill="1" applyBorder="1" applyAlignment="1">
      <alignment horizontal="justify"/>
    </xf>
    <xf numFmtId="0" fontId="5" fillId="14" borderId="28" xfId="0" applyFont="1" applyFill="1" applyBorder="1" applyAlignment="1">
      <alignment horizontal="justify"/>
    </xf>
    <xf numFmtId="0" fontId="5" fillId="14" borderId="1" xfId="1" applyFont="1" applyFill="1" applyBorder="1" applyAlignment="1">
      <alignment vertical="center"/>
    </xf>
    <xf numFmtId="0" fontId="5" fillId="14" borderId="1" xfId="1" applyFont="1" applyFill="1" applyBorder="1" applyAlignment="1">
      <alignment horizontal="justify" wrapText="1"/>
    </xf>
    <xf numFmtId="1" fontId="7" fillId="14" borderId="1" xfId="0" applyNumberFormat="1" applyFont="1" applyFill="1" applyBorder="1" applyAlignment="1">
      <alignment horizontal="left"/>
    </xf>
    <xf numFmtId="3" fontId="4" fillId="14" borderId="2" xfId="0" applyNumberFormat="1" applyFont="1" applyFill="1" applyBorder="1"/>
    <xf numFmtId="3" fontId="5" fillId="7" borderId="2" xfId="0" applyNumberFormat="1" applyFont="1" applyFill="1" applyBorder="1" applyAlignment="1">
      <alignment horizontal="justify"/>
    </xf>
    <xf numFmtId="0" fontId="38" fillId="5" borderId="0" xfId="0" applyFont="1" applyFill="1" applyAlignment="1">
      <alignment horizontal="justify" vertical="center"/>
    </xf>
    <xf numFmtId="0" fontId="39" fillId="5" borderId="0" xfId="0" applyFont="1" applyFill="1" applyAlignment="1">
      <alignment horizontal="justify" vertical="center"/>
    </xf>
    <xf numFmtId="0" fontId="40" fillId="5" borderId="0" xfId="0" applyFont="1" applyFill="1" applyAlignment="1">
      <alignment horizontal="justify" vertical="center"/>
    </xf>
    <xf numFmtId="0" fontId="6" fillId="5" borderId="0" xfId="1" applyFont="1" applyFill="1" applyAlignment="1">
      <alignment vertical="center"/>
    </xf>
    <xf numFmtId="3" fontId="5" fillId="5" borderId="0" xfId="1" applyNumberFormat="1" applyFont="1" applyFill="1" applyAlignment="1">
      <alignment vertical="center" wrapText="1"/>
    </xf>
    <xf numFmtId="3" fontId="7" fillId="14" borderId="1" xfId="0" applyNumberFormat="1" applyFont="1" applyFill="1" applyBorder="1" applyAlignment="1">
      <alignment wrapText="1"/>
    </xf>
    <xf numFmtId="3" fontId="29" fillId="5" borderId="0" xfId="0" applyNumberFormat="1" applyFont="1" applyFill="1" applyAlignment="1">
      <alignment horizontal="right"/>
    </xf>
    <xf numFmtId="0" fontId="29" fillId="5" borderId="0" xfId="0" applyFont="1" applyFill="1" applyAlignment="1">
      <alignment horizontal="left"/>
    </xf>
    <xf numFmtId="49" fontId="23" fillId="5" borderId="16" xfId="0" quotePrefix="1" applyNumberFormat="1" applyFont="1" applyFill="1" applyBorder="1" applyAlignment="1">
      <alignment horizontal="right"/>
    </xf>
    <xf numFmtId="0" fontId="13" fillId="5" borderId="18" xfId="0" applyFont="1" applyFill="1" applyBorder="1" applyAlignment="1">
      <alignment horizontal="right" vertical="center"/>
    </xf>
    <xf numFmtId="0" fontId="13" fillId="5" borderId="0" xfId="0" applyFont="1" applyFill="1" applyAlignment="1">
      <alignment horizontal="justify" vertical="center"/>
    </xf>
    <xf numFmtId="0" fontId="13" fillId="5" borderId="0" xfId="0" applyFont="1" applyFill="1" applyAlignment="1">
      <alignment horizontal="right" vertical="center"/>
    </xf>
    <xf numFmtId="0" fontId="0" fillId="0" borderId="16" xfId="0" applyBorder="1"/>
    <xf numFmtId="1" fontId="16" fillId="5" borderId="20" xfId="0" applyNumberFormat="1" applyFont="1" applyFill="1" applyBorder="1" applyAlignment="1">
      <alignment vertical="center"/>
    </xf>
    <xf numFmtId="0" fontId="14" fillId="5" borderId="0" xfId="0" applyFont="1" applyFill="1" applyAlignment="1">
      <alignment horizontal="justify" vertical="center"/>
    </xf>
    <xf numFmtId="3" fontId="29" fillId="5" borderId="22" xfId="0" applyNumberFormat="1" applyFont="1" applyFill="1" applyBorder="1" applyAlignment="1">
      <alignment horizontal="right" vertical="center"/>
    </xf>
    <xf numFmtId="0" fontId="34" fillId="5" borderId="22" xfId="0" applyFont="1" applyFill="1" applyBorder="1" applyAlignment="1">
      <alignment horizontal="justify" vertical="center"/>
    </xf>
    <xf numFmtId="3" fontId="29" fillId="5" borderId="9" xfId="0" applyNumberFormat="1" applyFont="1" applyFill="1" applyBorder="1" applyAlignment="1">
      <alignment horizontal="right" vertical="center"/>
    </xf>
    <xf numFmtId="0" fontId="22" fillId="5" borderId="29" xfId="0" applyFont="1" applyFill="1" applyBorder="1" applyAlignment="1">
      <alignment horizontal="left" vertical="center"/>
    </xf>
    <xf numFmtId="0" fontId="21" fillId="5" borderId="30" xfId="0" applyFont="1" applyFill="1" applyBorder="1" applyAlignment="1">
      <alignment horizontal="center" vertical="center"/>
    </xf>
    <xf numFmtId="3" fontId="14" fillId="5" borderId="30" xfId="0" applyNumberFormat="1" applyFont="1" applyFill="1" applyBorder="1" applyAlignment="1">
      <alignment horizontal="right" vertical="center"/>
    </xf>
    <xf numFmtId="3" fontId="14" fillId="5" borderId="7" xfId="0" applyNumberFormat="1" applyFont="1" applyFill="1" applyBorder="1" applyAlignment="1">
      <alignment horizontal="right" vertical="center"/>
    </xf>
    <xf numFmtId="0" fontId="14" fillId="5" borderId="17" xfId="0" applyFont="1" applyFill="1" applyBorder="1" applyAlignment="1">
      <alignment horizontal="left"/>
    </xf>
    <xf numFmtId="0" fontId="21" fillId="5" borderId="18" xfId="0" applyFont="1" applyFill="1" applyBorder="1" applyAlignment="1">
      <alignment horizontal="center" vertical="center"/>
    </xf>
    <xf numFmtId="0" fontId="14" fillId="5" borderId="18" xfId="0" applyFont="1" applyFill="1" applyBorder="1" applyAlignment="1">
      <alignment horizontal="right" vertical="center"/>
    </xf>
    <xf numFmtId="0" fontId="14" fillId="5" borderId="19" xfId="0" applyFont="1" applyFill="1" applyBorder="1" applyAlignment="1">
      <alignment horizontal="right" vertical="center"/>
    </xf>
    <xf numFmtId="0" fontId="21" fillId="5" borderId="22" xfId="0" applyFont="1" applyFill="1" applyBorder="1" applyAlignment="1">
      <alignment horizontal="center" vertical="center"/>
    </xf>
    <xf numFmtId="0" fontId="34" fillId="5" borderId="22" xfId="0" applyFont="1" applyFill="1" applyBorder="1" applyAlignment="1">
      <alignment horizontal="center" vertical="center"/>
    </xf>
    <xf numFmtId="0" fontId="22" fillId="5" borderId="17" xfId="0" applyFont="1" applyFill="1" applyBorder="1" applyAlignment="1">
      <alignment horizontal="left" vertical="center"/>
    </xf>
    <xf numFmtId="0" fontId="15" fillId="11" borderId="0" xfId="0" applyFont="1" applyFill="1" applyAlignment="1">
      <alignment horizontal="center" vertical="center"/>
    </xf>
    <xf numFmtId="3" fontId="15" fillId="11" borderId="0" xfId="0" applyNumberFormat="1" applyFont="1" applyFill="1" applyAlignment="1">
      <alignment horizontal="right" vertical="center"/>
    </xf>
    <xf numFmtId="0" fontId="15" fillId="11" borderId="21" xfId="0" applyFont="1" applyFill="1" applyBorder="1" applyAlignment="1">
      <alignment horizontal="left" vertical="center"/>
    </xf>
    <xf numFmtId="0" fontId="15" fillId="11" borderId="22" xfId="0" applyFont="1" applyFill="1" applyBorder="1" applyAlignment="1">
      <alignment horizontal="center" vertical="center"/>
    </xf>
    <xf numFmtId="0" fontId="16" fillId="11" borderId="22" xfId="0" applyFont="1" applyFill="1" applyBorder="1" applyAlignment="1">
      <alignment horizontal="right" vertical="center"/>
    </xf>
    <xf numFmtId="0" fontId="15" fillId="11" borderId="9" xfId="0" applyFont="1" applyFill="1" applyBorder="1" applyAlignment="1">
      <alignment horizontal="right" vertical="center"/>
    </xf>
    <xf numFmtId="0" fontId="20" fillId="5" borderId="17" xfId="0" applyFont="1" applyFill="1" applyBorder="1" applyAlignment="1">
      <alignment horizontal="left" vertical="center"/>
    </xf>
    <xf numFmtId="3" fontId="29" fillId="5" borderId="18" xfId="0" applyNumberFormat="1" applyFont="1" applyFill="1" applyBorder="1" applyAlignment="1">
      <alignment horizontal="right" vertical="center"/>
    </xf>
    <xf numFmtId="0" fontId="29" fillId="5" borderId="18" xfId="0" applyFont="1" applyFill="1" applyBorder="1" applyAlignment="1">
      <alignment horizontal="center" vertical="center"/>
    </xf>
    <xf numFmtId="3" fontId="29" fillId="5" borderId="19" xfId="0" applyNumberFormat="1" applyFont="1" applyFill="1" applyBorder="1" applyAlignment="1">
      <alignment horizontal="right" vertical="center"/>
    </xf>
    <xf numFmtId="0" fontId="22" fillId="5" borderId="21" xfId="0" applyFont="1" applyFill="1" applyBorder="1" applyAlignment="1">
      <alignment horizontal="left" vertical="center"/>
    </xf>
    <xf numFmtId="0" fontId="14" fillId="5" borderId="0" xfId="0" applyFont="1" applyFill="1" applyAlignment="1">
      <alignment horizontal="center"/>
    </xf>
    <xf numFmtId="0" fontId="15" fillId="11" borderId="22" xfId="0" applyFont="1" applyFill="1" applyBorder="1" applyAlignment="1">
      <alignment horizontal="right" vertical="center"/>
    </xf>
    <xf numFmtId="0" fontId="15" fillId="5" borderId="29" xfId="0" applyFont="1" applyFill="1" applyBorder="1" applyAlignment="1">
      <alignment horizontal="left" vertical="center"/>
    </xf>
    <xf numFmtId="0" fontId="15" fillId="5" borderId="30" xfId="0" applyFont="1" applyFill="1" applyBorder="1" applyAlignment="1">
      <alignment horizontal="center" vertical="center"/>
    </xf>
    <xf numFmtId="0" fontId="15" fillId="5" borderId="30" xfId="0" applyFont="1" applyFill="1" applyBorder="1" applyAlignment="1">
      <alignment horizontal="right" vertical="center"/>
    </xf>
    <xf numFmtId="0" fontId="15" fillId="5" borderId="7" xfId="0" applyFont="1" applyFill="1" applyBorder="1" applyAlignment="1">
      <alignment horizontal="right" vertical="center"/>
    </xf>
    <xf numFmtId="0" fontId="20" fillId="5" borderId="29" xfId="0" applyFont="1" applyFill="1" applyBorder="1" applyAlignment="1">
      <alignment horizontal="left" vertical="center"/>
    </xf>
    <xf numFmtId="0" fontId="23" fillId="11" borderId="17" xfId="0" applyFont="1" applyFill="1" applyBorder="1" applyAlignment="1">
      <alignment horizontal="left" vertical="center"/>
    </xf>
    <xf numFmtId="3" fontId="15" fillId="11" borderId="18" xfId="0" applyNumberFormat="1" applyFont="1" applyFill="1" applyBorder="1" applyAlignment="1">
      <alignment horizontal="right" vertical="center"/>
    </xf>
    <xf numFmtId="3" fontId="15" fillId="11" borderId="19" xfId="0" applyNumberFormat="1" applyFont="1" applyFill="1" applyBorder="1" applyAlignment="1">
      <alignment horizontal="right" vertical="center"/>
    </xf>
    <xf numFmtId="0" fontId="21" fillId="5" borderId="0" xfId="0" applyFont="1" applyFill="1" applyAlignment="1">
      <alignment horizontal="justify" vertical="center"/>
    </xf>
    <xf numFmtId="3" fontId="14" fillId="5" borderId="0" xfId="0" applyNumberFormat="1" applyFont="1" applyFill="1" applyAlignment="1">
      <alignment horizontal="right" vertical="center"/>
    </xf>
    <xf numFmtId="0" fontId="26" fillId="5" borderId="0" xfId="0" applyFont="1" applyFill="1" applyAlignment="1">
      <alignment horizontal="left"/>
    </xf>
    <xf numFmtId="0" fontId="19" fillId="5" borderId="16" xfId="0" applyFont="1" applyFill="1" applyBorder="1"/>
    <xf numFmtId="0" fontId="14" fillId="5" borderId="21" xfId="0" applyFont="1" applyFill="1" applyBorder="1" applyAlignment="1">
      <alignment horizontal="left"/>
    </xf>
    <xf numFmtId="3" fontId="29" fillId="7" borderId="1" xfId="0" applyNumberFormat="1" applyFont="1" applyFill="1" applyBorder="1" applyAlignment="1">
      <alignment horizontal="right"/>
    </xf>
    <xf numFmtId="0" fontId="29" fillId="7" borderId="1" xfId="0" applyFont="1" applyFill="1" applyBorder="1" applyAlignment="1">
      <alignment horizontal="left"/>
    </xf>
    <xf numFmtId="0" fontId="28" fillId="5" borderId="21" xfId="0" applyFont="1" applyFill="1" applyBorder="1" applyAlignment="1">
      <alignment horizontal="left" vertical="center"/>
    </xf>
    <xf numFmtId="0" fontId="29" fillId="5" borderId="20" xfId="0" applyFont="1" applyFill="1" applyBorder="1" applyAlignment="1">
      <alignment horizontal="left"/>
    </xf>
    <xf numFmtId="49" fontId="15" fillId="5" borderId="0" xfId="0" quotePrefix="1" applyNumberFormat="1" applyFont="1" applyFill="1" applyAlignment="1">
      <alignment horizontal="left" wrapText="1"/>
    </xf>
    <xf numFmtId="0" fontId="14" fillId="5" borderId="18" xfId="0" applyFont="1" applyFill="1" applyBorder="1" applyAlignment="1">
      <alignment horizontal="left"/>
    </xf>
    <xf numFmtId="3" fontId="26" fillId="5" borderId="18" xfId="0" applyNumberFormat="1" applyFont="1" applyFill="1" applyBorder="1" applyAlignment="1">
      <alignment horizontal="right"/>
    </xf>
    <xf numFmtId="0" fontId="26" fillId="5" borderId="18" xfId="0" applyFont="1" applyFill="1" applyBorder="1" applyAlignment="1">
      <alignment horizontal="left"/>
    </xf>
    <xf numFmtId="3" fontId="26" fillId="5" borderId="19" xfId="0" applyNumberFormat="1" applyFont="1" applyFill="1" applyBorder="1" applyAlignment="1">
      <alignment horizontal="right"/>
    </xf>
    <xf numFmtId="0" fontId="0" fillId="5" borderId="21" xfId="0" applyFill="1" applyBorder="1" applyAlignment="1">
      <alignment horizontal="left"/>
    </xf>
    <xf numFmtId="0" fontId="0" fillId="5" borderId="22" xfId="0" applyFill="1" applyBorder="1" applyAlignment="1">
      <alignment horizontal="left"/>
    </xf>
    <xf numFmtId="0" fontId="0" fillId="5" borderId="9" xfId="0" applyFill="1" applyBorder="1" applyAlignment="1">
      <alignment horizontal="left"/>
    </xf>
    <xf numFmtId="49" fontId="34" fillId="5" borderId="0" xfId="0" quotePrefix="1" applyNumberFormat="1" applyFont="1" applyFill="1" applyAlignment="1">
      <alignment horizontal="left"/>
    </xf>
    <xf numFmtId="0" fontId="41" fillId="15" borderId="6" xfId="0" applyFont="1" applyFill="1" applyBorder="1" applyAlignment="1" applyProtection="1">
      <alignment horizontal="left"/>
      <protection locked="0"/>
    </xf>
    <xf numFmtId="0" fontId="42" fillId="5" borderId="0" xfId="0" applyFont="1" applyFill="1" applyProtection="1">
      <protection locked="0"/>
    </xf>
    <xf numFmtId="0" fontId="42" fillId="0" borderId="0" xfId="0" applyFont="1" applyProtection="1">
      <protection locked="0"/>
    </xf>
    <xf numFmtId="0" fontId="41" fillId="5" borderId="0" xfId="0" applyFont="1" applyFill="1" applyAlignment="1" applyProtection="1">
      <alignment horizontal="right"/>
      <protection locked="0"/>
    </xf>
    <xf numFmtId="0" fontId="41"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164" fontId="42" fillId="0" borderId="0" xfId="0" applyNumberFormat="1" applyFont="1" applyProtection="1">
      <protection locked="0"/>
    </xf>
    <xf numFmtId="0" fontId="42" fillId="0" borderId="1" xfId="0" applyFont="1" applyBorder="1" applyProtection="1">
      <protection locked="0"/>
    </xf>
    <xf numFmtId="3" fontId="41" fillId="4" borderId="1" xfId="0" applyNumberFormat="1" applyFont="1" applyFill="1" applyBorder="1" applyAlignment="1" applyProtection="1">
      <alignment horizontal="center"/>
      <protection locked="0"/>
    </xf>
    <xf numFmtId="3" fontId="41" fillId="5" borderId="1" xfId="0" applyNumberFormat="1" applyFont="1" applyFill="1" applyBorder="1" applyProtection="1">
      <protection locked="0"/>
    </xf>
    <xf numFmtId="0" fontId="41" fillId="2" borderId="1" xfId="0" applyFont="1" applyFill="1" applyBorder="1" applyAlignment="1" applyProtection="1">
      <alignment horizontal="center"/>
      <protection locked="0"/>
    </xf>
    <xf numFmtId="0" fontId="41" fillId="15" borderId="1" xfId="0" applyFont="1" applyFill="1" applyBorder="1"/>
    <xf numFmtId="3" fontId="42" fillId="15" borderId="1" xfId="0" applyNumberFormat="1" applyFont="1" applyFill="1" applyBorder="1"/>
    <xf numFmtId="0" fontId="42" fillId="15" borderId="1" xfId="0" applyFont="1" applyFill="1" applyBorder="1"/>
    <xf numFmtId="3" fontId="42" fillId="0" borderId="1" xfId="0" applyNumberFormat="1" applyFont="1" applyBorder="1"/>
    <xf numFmtId="0" fontId="42" fillId="0" borderId="0" xfId="0" applyFont="1" applyAlignment="1" applyProtection="1">
      <alignment horizontal="center" vertical="center"/>
      <protection locked="0"/>
    </xf>
    <xf numFmtId="3" fontId="42" fillId="0" borderId="2" xfId="0" applyNumberFormat="1" applyFont="1" applyBorder="1"/>
    <xf numFmtId="3" fontId="41" fillId="15" borderId="1" xfId="0" applyNumberFormat="1" applyFont="1" applyFill="1" applyBorder="1"/>
    <xf numFmtId="0" fontId="42" fillId="0" borderId="0" xfId="0" applyFont="1" applyAlignment="1" applyProtection="1">
      <alignment horizontal="right"/>
      <protection locked="0"/>
    </xf>
    <xf numFmtId="0" fontId="42" fillId="6" borderId="0" xfId="0" applyFont="1" applyFill="1" applyProtection="1">
      <protection locked="0"/>
    </xf>
    <xf numFmtId="0" fontId="41" fillId="15" borderId="20" xfId="0" applyFont="1" applyFill="1" applyBorder="1" applyAlignment="1" applyProtection="1">
      <alignment horizontal="left"/>
      <protection locked="0"/>
    </xf>
    <xf numFmtId="0" fontId="41" fillId="15" borderId="0" xfId="0" applyFont="1" applyFill="1" applyAlignment="1" applyProtection="1">
      <alignment horizontal="right"/>
      <protection locked="0"/>
    </xf>
    <xf numFmtId="0" fontId="41" fillId="15" borderId="1" xfId="0" applyFont="1" applyFill="1" applyBorder="1" applyAlignment="1">
      <alignment horizontal="right"/>
    </xf>
    <xf numFmtId="0" fontId="41" fillId="0" borderId="0" xfId="0" applyFont="1" applyAlignment="1" applyProtection="1">
      <alignment horizontal="right"/>
      <protection locked="0"/>
    </xf>
    <xf numFmtId="0" fontId="14" fillId="5" borderId="20" xfId="0" applyFont="1" applyFill="1" applyBorder="1"/>
    <xf numFmtId="0" fontId="21" fillId="5" borderId="5" xfId="0" applyFont="1" applyFill="1" applyBorder="1" applyAlignment="1">
      <alignment horizontal="justify" vertical="center"/>
    </xf>
    <xf numFmtId="0" fontId="5" fillId="5" borderId="0" xfId="1" applyFont="1" applyFill="1" applyAlignment="1">
      <alignment wrapText="1"/>
    </xf>
    <xf numFmtId="3" fontId="4" fillId="5" borderId="0" xfId="1" applyNumberFormat="1" applyFill="1"/>
    <xf numFmtId="0" fontId="41" fillId="15" borderId="17" xfId="0" applyFont="1" applyFill="1" applyBorder="1" applyAlignment="1" applyProtection="1">
      <alignment horizontal="left"/>
      <protection locked="0"/>
    </xf>
    <xf numFmtId="0" fontId="41" fillId="5" borderId="19" xfId="0" applyFont="1" applyFill="1" applyBorder="1" applyAlignment="1" applyProtection="1">
      <alignment horizontal="left"/>
      <protection locked="0"/>
    </xf>
    <xf numFmtId="0" fontId="41" fillId="5" borderId="20" xfId="0" applyFont="1" applyFill="1" applyBorder="1" applyAlignment="1" applyProtection="1">
      <alignment horizontal="left"/>
      <protection locked="0"/>
    </xf>
    <xf numFmtId="0" fontId="41" fillId="5" borderId="16" xfId="0" applyFont="1" applyFill="1" applyBorder="1" applyAlignment="1" applyProtection="1">
      <alignment horizontal="left"/>
      <protection locked="0"/>
    </xf>
    <xf numFmtId="0" fontId="41" fillId="15" borderId="21" xfId="0" applyFont="1" applyFill="1" applyBorder="1" applyAlignment="1" applyProtection="1">
      <alignment horizontal="left"/>
      <protection locked="0"/>
    </xf>
    <xf numFmtId="0" fontId="41" fillId="5" borderId="9" xfId="0" applyFont="1" applyFill="1" applyBorder="1" applyAlignment="1" applyProtection="1">
      <alignment horizontal="left"/>
      <protection locked="0"/>
    </xf>
    <xf numFmtId="0" fontId="5" fillId="0" borderId="22" xfId="1" applyFont="1" applyBorder="1" applyAlignment="1">
      <alignment wrapText="1"/>
    </xf>
    <xf numFmtId="0" fontId="41" fillId="5" borderId="22" xfId="0" applyFont="1" applyFill="1" applyBorder="1" applyAlignment="1" applyProtection="1">
      <alignment horizontal="left"/>
      <protection locked="0"/>
    </xf>
    <xf numFmtId="1" fontId="37" fillId="15" borderId="1" xfId="0" applyNumberFormat="1" applyFont="1" applyFill="1" applyBorder="1" applyAlignment="1">
      <alignment horizontal="right" wrapText="1"/>
    </xf>
    <xf numFmtId="1" fontId="37" fillId="15" borderId="1" xfId="0" applyNumberFormat="1" applyFont="1" applyFill="1" applyBorder="1" applyAlignment="1">
      <alignment horizontal="right"/>
    </xf>
    <xf numFmtId="1" fontId="37" fillId="15" borderId="1" xfId="0" applyNumberFormat="1" applyFont="1" applyFill="1" applyBorder="1" applyAlignment="1">
      <alignment horizontal="right" vertical="center" wrapText="1"/>
    </xf>
    <xf numFmtId="0" fontId="37" fillId="15" borderId="1" xfId="0" applyFont="1" applyFill="1" applyBorder="1" applyAlignment="1">
      <alignment horizontal="right" wrapText="1"/>
    </xf>
    <xf numFmtId="1" fontId="37" fillId="0" borderId="0" xfId="0" applyNumberFormat="1" applyFont="1" applyAlignment="1" applyProtection="1">
      <alignment horizontal="center"/>
      <protection locked="0"/>
    </xf>
    <xf numFmtId="1" fontId="37" fillId="5" borderId="0" xfId="0" applyNumberFormat="1" applyFont="1" applyFill="1" applyAlignment="1" applyProtection="1">
      <alignment horizontal="center"/>
      <protection locked="0"/>
    </xf>
    <xf numFmtId="1" fontId="37" fillId="5" borderId="24" xfId="0" applyNumberFormat="1" applyFont="1" applyFill="1" applyBorder="1" applyAlignment="1" applyProtection="1">
      <alignment horizontal="left"/>
      <protection locked="0"/>
    </xf>
    <xf numFmtId="0" fontId="37" fillId="0" borderId="0" xfId="0" applyFont="1" applyProtection="1">
      <protection locked="0"/>
    </xf>
    <xf numFmtId="1" fontId="37" fillId="0" borderId="0" xfId="0" applyNumberFormat="1" applyFont="1" applyProtection="1">
      <protection locked="0"/>
    </xf>
    <xf numFmtId="1" fontId="37" fillId="5" borderId="24" xfId="0" applyNumberFormat="1" applyFont="1" applyFill="1" applyBorder="1" applyAlignment="1" applyProtection="1">
      <alignment horizontal="right"/>
      <protection locked="0"/>
    </xf>
    <xf numFmtId="0" fontId="37" fillId="0" borderId="14" xfId="0" applyFont="1" applyBorder="1" applyAlignment="1" applyProtection="1">
      <alignment horizontal="justify" vertical="center"/>
      <protection locked="0"/>
    </xf>
    <xf numFmtId="1" fontId="37" fillId="0" borderId="14" xfId="0" applyNumberFormat="1" applyFont="1" applyBorder="1" applyAlignment="1" applyProtection="1">
      <alignment horizontal="justify" vertical="center"/>
      <protection locked="0"/>
    </xf>
    <xf numFmtId="0" fontId="41" fillId="0" borderId="1" xfId="0" applyFont="1" applyBorder="1" applyAlignment="1" applyProtection="1">
      <alignment horizontal="right"/>
      <protection locked="0"/>
    </xf>
    <xf numFmtId="0" fontId="41" fillId="0" borderId="1" xfId="0" applyFont="1" applyBorder="1" applyProtection="1">
      <protection locked="0"/>
    </xf>
    <xf numFmtId="3" fontId="7" fillId="4" borderId="6" xfId="1" applyNumberFormat="1" applyFont="1" applyFill="1" applyBorder="1" applyAlignment="1">
      <alignment vertical="center" wrapText="1"/>
    </xf>
    <xf numFmtId="0" fontId="22" fillId="5" borderId="31" xfId="0" applyFont="1" applyFill="1" applyBorder="1" applyAlignment="1">
      <alignment horizontal="left" vertical="center"/>
    </xf>
    <xf numFmtId="3" fontId="14" fillId="7" borderId="32" xfId="0" applyNumberFormat="1" applyFont="1" applyFill="1" applyBorder="1" applyAlignment="1">
      <alignment horizontal="right" vertical="center"/>
    </xf>
    <xf numFmtId="3" fontId="14" fillId="7" borderId="16" xfId="0" applyNumberFormat="1" applyFont="1" applyFill="1" applyBorder="1" applyAlignment="1">
      <alignment horizontal="right" vertical="center"/>
    </xf>
    <xf numFmtId="3" fontId="14" fillId="5" borderId="32" xfId="0" applyNumberFormat="1" applyFont="1" applyFill="1" applyBorder="1" applyAlignment="1">
      <alignment horizontal="right" vertical="center"/>
    </xf>
    <xf numFmtId="0" fontId="20" fillId="5" borderId="31" xfId="0" applyFont="1" applyFill="1" applyBorder="1" applyAlignment="1">
      <alignment horizontal="left" vertical="center"/>
    </xf>
    <xf numFmtId="0" fontId="14" fillId="5" borderId="32" xfId="0" applyFont="1" applyFill="1" applyBorder="1" applyAlignment="1">
      <alignment horizontal="right" vertical="center"/>
    </xf>
    <xf numFmtId="0" fontId="23" fillId="11" borderId="31" xfId="0" applyFont="1" applyFill="1" applyBorder="1" applyAlignment="1">
      <alignment horizontal="left" vertical="center"/>
    </xf>
    <xf numFmtId="3" fontId="15" fillId="11" borderId="32" xfId="0" applyNumberFormat="1" applyFont="1" applyFill="1" applyBorder="1" applyAlignment="1">
      <alignment horizontal="right" vertical="center"/>
    </xf>
    <xf numFmtId="0" fontId="14" fillId="5" borderId="31" xfId="0" applyFont="1" applyFill="1" applyBorder="1" applyAlignment="1">
      <alignment horizontal="left" vertical="center"/>
    </xf>
    <xf numFmtId="0" fontId="15" fillId="11" borderId="31" xfId="0" applyFont="1" applyFill="1" applyBorder="1" applyAlignment="1">
      <alignment horizontal="left" vertical="center"/>
    </xf>
    <xf numFmtId="0" fontId="15" fillId="11" borderId="32" xfId="0" applyFont="1" applyFill="1" applyBorder="1" applyAlignment="1">
      <alignment horizontal="right" vertical="center"/>
    </xf>
    <xf numFmtId="0" fontId="15" fillId="5" borderId="31" xfId="0" applyFont="1" applyFill="1" applyBorder="1" applyAlignment="1">
      <alignment horizontal="left" vertical="center"/>
    </xf>
    <xf numFmtId="0" fontId="15" fillId="5" borderId="32" xfId="0" applyFont="1" applyFill="1" applyBorder="1" applyAlignment="1">
      <alignment horizontal="right" vertical="center"/>
    </xf>
    <xf numFmtId="3" fontId="15" fillId="5" borderId="32" xfId="0" applyNumberFormat="1" applyFont="1" applyFill="1" applyBorder="1" applyAlignment="1">
      <alignment horizontal="right" vertical="center"/>
    </xf>
    <xf numFmtId="0" fontId="14" fillId="5" borderId="31" xfId="0" applyFont="1" applyFill="1" applyBorder="1" applyAlignment="1">
      <alignment horizontal="left"/>
    </xf>
    <xf numFmtId="0" fontId="14" fillId="5" borderId="32" xfId="0" applyFont="1" applyFill="1" applyBorder="1" applyAlignment="1">
      <alignment horizontal="right"/>
    </xf>
    <xf numFmtId="0" fontId="16" fillId="5" borderId="31" xfId="0" applyFont="1" applyFill="1" applyBorder="1" applyAlignment="1">
      <alignment horizontal="left" vertical="center"/>
    </xf>
    <xf numFmtId="3" fontId="15" fillId="11" borderId="31" xfId="0" applyNumberFormat="1" applyFont="1" applyFill="1" applyBorder="1" applyAlignment="1">
      <alignment horizontal="left" vertical="center"/>
    </xf>
    <xf numFmtId="0" fontId="20" fillId="5" borderId="33" xfId="0" applyFont="1" applyFill="1" applyBorder="1" applyAlignment="1">
      <alignment horizontal="left" vertical="center"/>
    </xf>
    <xf numFmtId="3" fontId="14" fillId="7" borderId="34" xfId="0" applyNumberFormat="1" applyFont="1" applyFill="1" applyBorder="1" applyAlignment="1">
      <alignment horizontal="right" vertical="center"/>
    </xf>
    <xf numFmtId="0" fontId="14" fillId="5" borderId="21" xfId="0" applyFont="1" applyFill="1" applyBorder="1"/>
    <xf numFmtId="3" fontId="37" fillId="15" borderId="1" xfId="0" applyNumberFormat="1" applyFont="1" applyFill="1" applyBorder="1" applyAlignment="1">
      <alignment horizontal="justify" wrapText="1"/>
    </xf>
    <xf numFmtId="3" fontId="37" fillId="15" borderId="1" xfId="0" applyNumberFormat="1" applyFont="1" applyFill="1" applyBorder="1" applyAlignment="1">
      <alignment horizontal="justify"/>
    </xf>
    <xf numFmtId="3" fontId="41" fillId="15" borderId="1" xfId="0" applyNumberFormat="1" applyFont="1" applyFill="1" applyBorder="1" applyAlignment="1">
      <alignment horizontal="justify"/>
    </xf>
    <xf numFmtId="3" fontId="36" fillId="15" borderId="1" xfId="0" applyNumberFormat="1" applyFont="1" applyFill="1" applyBorder="1" applyAlignment="1">
      <alignment horizontal="justify"/>
    </xf>
    <xf numFmtId="1" fontId="37" fillId="15" borderId="1" xfId="0" applyNumberFormat="1" applyFont="1" applyFill="1" applyBorder="1" applyAlignment="1">
      <alignment horizontal="justify"/>
    </xf>
    <xf numFmtId="0" fontId="42" fillId="15" borderId="17" xfId="0" applyFont="1" applyFill="1" applyBorder="1" applyAlignment="1" applyProtection="1">
      <alignment horizontal="justify" vertical="center"/>
      <protection locked="0"/>
    </xf>
    <xf numFmtId="0" fontId="42" fillId="15" borderId="19" xfId="0" applyFont="1" applyFill="1" applyBorder="1" applyAlignment="1" applyProtection="1">
      <alignment horizontal="justify" vertical="center"/>
      <protection locked="0"/>
    </xf>
    <xf numFmtId="0" fontId="42" fillId="15" borderId="20" xfId="0" applyFont="1" applyFill="1" applyBorder="1" applyAlignment="1" applyProtection="1">
      <alignment horizontal="justify" vertical="center"/>
      <protection locked="0"/>
    </xf>
    <xf numFmtId="0" fontId="42" fillId="15" borderId="16" xfId="0" applyFont="1" applyFill="1" applyBorder="1" applyAlignment="1" applyProtection="1">
      <alignment horizontal="justify" vertical="center"/>
      <protection locked="0"/>
    </xf>
    <xf numFmtId="0" fontId="42" fillId="15" borderId="21" xfId="0" applyFont="1" applyFill="1" applyBorder="1" applyAlignment="1" applyProtection="1">
      <alignment horizontal="justify" vertical="center"/>
      <protection locked="0"/>
    </xf>
    <xf numFmtId="0" fontId="42" fillId="15" borderId="9" xfId="0" applyFont="1" applyFill="1" applyBorder="1" applyAlignment="1" applyProtection="1">
      <alignment horizontal="justify" vertical="center"/>
      <protection locked="0"/>
    </xf>
    <xf numFmtId="0" fontId="43" fillId="5" borderId="5" xfId="0" applyFont="1" applyFill="1" applyBorder="1" applyAlignment="1">
      <alignment horizontal="right" vertical="center"/>
    </xf>
    <xf numFmtId="0" fontId="43" fillId="5" borderId="5" xfId="0" applyFont="1" applyFill="1" applyBorder="1" applyAlignment="1">
      <alignment horizontal="center" vertical="center"/>
    </xf>
    <xf numFmtId="0" fontId="41" fillId="5" borderId="0" xfId="0" applyFont="1" applyFill="1" applyAlignment="1" applyProtection="1">
      <alignment horizontal="left"/>
      <protection locked="0"/>
    </xf>
    <xf numFmtId="0" fontId="29" fillId="5" borderId="0" xfId="0" applyFont="1" applyFill="1" applyAlignment="1">
      <alignment horizontal="left"/>
    </xf>
    <xf numFmtId="0" fontId="6" fillId="0" borderId="0" xfId="1" applyFont="1" applyAlignment="1">
      <alignment horizontal="center" wrapText="1"/>
    </xf>
    <xf numFmtId="0" fontId="15" fillId="5" borderId="20" xfId="0" applyFont="1" applyFill="1" applyBorder="1" applyAlignment="1">
      <alignment horizontal="left" vertical="justify"/>
    </xf>
    <xf numFmtId="0" fontId="15" fillId="5" borderId="0" xfId="0" applyFont="1" applyFill="1" applyAlignment="1">
      <alignment horizontal="left" vertical="justify"/>
    </xf>
    <xf numFmtId="0" fontId="15" fillId="5" borderId="16" xfId="0" applyFont="1" applyFill="1" applyBorder="1" applyAlignment="1">
      <alignment horizontal="left" vertical="justify"/>
    </xf>
    <xf numFmtId="0" fontId="29" fillId="5" borderId="0" xfId="0" applyFont="1" applyFill="1" applyAlignment="1">
      <alignment horizontal="center" vertical="center" wrapText="1"/>
    </xf>
    <xf numFmtId="49" fontId="15" fillId="5" borderId="0" xfId="0" quotePrefix="1" applyNumberFormat="1" applyFont="1" applyFill="1" applyAlignment="1">
      <alignment horizontal="right" wrapText="1"/>
    </xf>
    <xf numFmtId="49" fontId="15" fillId="5" borderId="16" xfId="0" quotePrefix="1" applyNumberFormat="1" applyFont="1" applyFill="1" applyBorder="1" applyAlignment="1">
      <alignment horizontal="right" wrapText="1"/>
    </xf>
    <xf numFmtId="49" fontId="29" fillId="5" borderId="0" xfId="0" quotePrefix="1" applyNumberFormat="1" applyFont="1" applyFill="1" applyAlignment="1">
      <alignment horizontal="right"/>
    </xf>
    <xf numFmtId="49" fontId="29" fillId="5" borderId="16" xfId="0" quotePrefix="1" applyNumberFormat="1" applyFont="1" applyFill="1" applyBorder="1" applyAlignment="1">
      <alignment horizontal="right"/>
    </xf>
    <xf numFmtId="49" fontId="23" fillId="5" borderId="0" xfId="0" quotePrefix="1" applyNumberFormat="1" applyFont="1" applyFill="1" applyAlignment="1">
      <alignment horizontal="right"/>
    </xf>
    <xf numFmtId="49" fontId="23" fillId="5" borderId="16" xfId="0" quotePrefix="1" applyNumberFormat="1" applyFont="1" applyFill="1" applyBorder="1" applyAlignment="1">
      <alignment horizontal="right"/>
    </xf>
    <xf numFmtId="49" fontId="15" fillId="5" borderId="0" xfId="2" applyFont="1" applyFill="1" applyAlignment="1">
      <alignment horizontal="left"/>
    </xf>
    <xf numFmtId="49" fontId="15" fillId="5" borderId="16" xfId="2" applyFont="1" applyFill="1" applyBorder="1" applyAlignment="1">
      <alignment horizontal="left"/>
    </xf>
    <xf numFmtId="49" fontId="15" fillId="5" borderId="0" xfId="0" applyNumberFormat="1" applyFont="1" applyFill="1" applyAlignment="1">
      <alignment horizontal="right"/>
    </xf>
    <xf numFmtId="0" fontId="6" fillId="0" borderId="0" xfId="0" applyFont="1" applyAlignment="1">
      <alignment horizontal="center"/>
    </xf>
    <xf numFmtId="0" fontId="18" fillId="5" borderId="0" xfId="0" applyFont="1" applyFill="1" applyAlignment="1">
      <alignment horizontal="justify" vertical="center"/>
    </xf>
  </cellXfs>
  <cellStyles count="3">
    <cellStyle name="Normal" xfId="0" builtinId="0"/>
    <cellStyle name="Normal 3" xfId="1" xr:uid="{00000000-0005-0000-0000-000001000000}"/>
    <cellStyle name="Normal 4" xfId="2" xr:uid="{00000000-0005-0000-0000-000002000000}"/>
  </cellStyles>
  <dxfs count="7">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363E.77B5B6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247650</xdr:colOff>
      <xdr:row>2</xdr:row>
      <xdr:rowOff>0</xdr:rowOff>
    </xdr:from>
    <xdr:to>
      <xdr:col>5</xdr:col>
      <xdr:colOff>1495425</xdr:colOff>
      <xdr:row>7</xdr:row>
      <xdr:rowOff>180975</xdr:rowOff>
    </xdr:to>
    <xdr:pic>
      <xdr:nvPicPr>
        <xdr:cNvPr id="3" name="Imagen 2" descr="cid:image001.png@01D9363E.77B5B690">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648575" y="390525"/>
          <a:ext cx="1504950"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5507292\Desktop\VT4%202020\00.%20ENTREGA%20HACIENDA\FLUJO%20DE%20EFECTIVO%202020\FLUJO%20DE%20EFECTIVO%20CONSOLIDADO%20I.E\FLUJO%20DE%20EFECTIVO%20A%20DICIEMBRE%2031%20DE%202020%20DEFENITIVO%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E. RESUMIDO "/>
      <sheetName val="FLUJO DE EFECTIVO 2019"/>
      <sheetName val="NOTAS GENERALES "/>
      <sheetName val="BIENES MUEBLES "/>
      <sheetName val="NOTAS "/>
      <sheetName val="BALANCES"/>
      <sheetName val="Hoja1"/>
    </sheetNames>
    <sheetDataSet>
      <sheetData sheetId="0" refreshError="1"/>
      <sheetData sheetId="1" refreshError="1">
        <row r="13">
          <cell r="A13" t="str">
            <v>OR7</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9" tint="0.39997558519241921"/>
  </sheetPr>
  <dimension ref="A1:L908"/>
  <sheetViews>
    <sheetView zoomScale="106" zoomScaleNormal="106" workbookViewId="0">
      <selection activeCell="F137" sqref="F137"/>
    </sheetView>
  </sheetViews>
  <sheetFormatPr baseColWidth="10" defaultColWidth="11.453125" defaultRowHeight="14"/>
  <cols>
    <col min="1" max="1" width="9" style="416" bestFit="1" customWidth="1"/>
    <col min="2" max="2" width="16.7265625" style="411" customWidth="1"/>
    <col min="3" max="3" width="44.26953125" style="395" customWidth="1"/>
    <col min="4" max="4" width="4.1796875" style="395" customWidth="1"/>
    <col min="5" max="5" width="3.7265625" style="395" customWidth="1"/>
    <col min="6" max="6" width="12.1796875" style="395" customWidth="1"/>
    <col min="7" max="7" width="2.26953125" style="412" customWidth="1"/>
    <col min="8" max="8" width="12.1796875" style="395" customWidth="1"/>
    <col min="9" max="9" width="3.54296875" style="395" customWidth="1"/>
    <col min="10" max="10" width="12.81640625" style="395" customWidth="1"/>
    <col min="11" max="16384" width="11.453125" style="395"/>
  </cols>
  <sheetData>
    <row r="1" spans="1:10" ht="14.5" thickBot="1">
      <c r="A1" s="414"/>
      <c r="B1" s="393" t="s">
        <v>592</v>
      </c>
      <c r="C1" s="394"/>
      <c r="D1" s="394"/>
      <c r="E1" s="394"/>
      <c r="F1" s="433"/>
      <c r="G1" s="433"/>
    </row>
    <row r="2" spans="1:10" ht="14.5" thickBot="1">
      <c r="A2" s="414"/>
      <c r="B2" s="393" t="s">
        <v>588</v>
      </c>
      <c r="C2" s="434"/>
      <c r="D2" s="434"/>
      <c r="E2" s="434"/>
      <c r="F2" s="433"/>
      <c r="G2" s="433"/>
    </row>
    <row r="3" spans="1:10">
      <c r="A3" s="396"/>
      <c r="B3" s="397" t="s">
        <v>477</v>
      </c>
      <c r="C3" s="434"/>
      <c r="D3" s="434"/>
      <c r="E3" s="434"/>
      <c r="F3" s="433"/>
      <c r="G3" s="433"/>
    </row>
    <row r="4" spans="1:10">
      <c r="A4" s="396"/>
      <c r="B4" s="398" t="s">
        <v>483</v>
      </c>
      <c r="C4" s="434"/>
      <c r="D4" s="434"/>
      <c r="E4" s="434"/>
      <c r="F4" s="434"/>
      <c r="G4" s="434"/>
      <c r="H4" s="394"/>
      <c r="I4" s="394"/>
    </row>
    <row r="5" spans="1:10" ht="14.5" thickBot="1">
      <c r="A5" s="396"/>
      <c r="B5" s="435" t="s">
        <v>478</v>
      </c>
      <c r="C5" s="434"/>
      <c r="D5" s="434"/>
      <c r="E5" s="434"/>
      <c r="F5" s="436"/>
      <c r="G5" s="395"/>
      <c r="H5" s="437"/>
      <c r="I5" s="399"/>
    </row>
    <row r="6" spans="1:10" ht="63.75" customHeight="1">
      <c r="A6" s="396"/>
      <c r="B6" s="438"/>
      <c r="C6" s="434"/>
      <c r="D6" s="434"/>
      <c r="E6" s="434"/>
      <c r="F6" s="439" t="s">
        <v>582</v>
      </c>
      <c r="G6" s="395"/>
      <c r="H6" s="440" t="s">
        <v>581</v>
      </c>
      <c r="I6" s="399"/>
    </row>
    <row r="7" spans="1:10">
      <c r="A7" s="441" t="s">
        <v>425</v>
      </c>
      <c r="B7" s="441" t="s">
        <v>472</v>
      </c>
      <c r="C7" s="442" t="s">
        <v>473</v>
      </c>
      <c r="D7" s="400" t="s">
        <v>379</v>
      </c>
      <c r="E7" s="400" t="s">
        <v>380</v>
      </c>
      <c r="F7" s="401">
        <v>2024</v>
      </c>
      <c r="G7" s="400"/>
      <c r="H7" s="401">
        <v>2024</v>
      </c>
      <c r="I7" s="402"/>
      <c r="J7" s="403" t="s">
        <v>481</v>
      </c>
    </row>
    <row r="8" spans="1:10" s="90" customFormat="1" ht="14.5" hidden="1">
      <c r="A8" s="3"/>
      <c r="B8" s="204">
        <v>1</v>
      </c>
      <c r="C8" s="205" t="s">
        <v>0</v>
      </c>
      <c r="D8" s="3">
        <v>1</v>
      </c>
      <c r="E8" s="3" t="s">
        <v>395</v>
      </c>
      <c r="F8" s="25"/>
      <c r="G8" s="25"/>
      <c r="H8" s="25"/>
      <c r="I8" s="3"/>
      <c r="J8" s="25">
        <f>+F8-H8</f>
        <v>0</v>
      </c>
    </row>
    <row r="9" spans="1:10">
      <c r="A9" s="415">
        <v>0</v>
      </c>
      <c r="B9" s="429">
        <v>11</v>
      </c>
      <c r="C9" s="465" t="s">
        <v>1</v>
      </c>
      <c r="D9" s="404">
        <v>2</v>
      </c>
      <c r="E9" s="404" t="s">
        <v>395</v>
      </c>
      <c r="F9" s="405">
        <v>27900087</v>
      </c>
      <c r="G9" s="405"/>
      <c r="H9" s="405">
        <v>28669978</v>
      </c>
      <c r="I9" s="406"/>
      <c r="J9" s="407">
        <f t="shared" ref="J9:J72" si="0">+F9-H9</f>
        <v>-769891</v>
      </c>
    </row>
    <row r="10" spans="1:10" s="90" customFormat="1" ht="14.5" hidden="1">
      <c r="A10" s="3"/>
      <c r="B10" s="187">
        <v>1105</v>
      </c>
      <c r="C10" s="188" t="s">
        <v>2</v>
      </c>
      <c r="D10" s="3">
        <v>4</v>
      </c>
      <c r="E10" s="3" t="s">
        <v>395</v>
      </c>
      <c r="F10" s="25">
        <v>0</v>
      </c>
      <c r="G10" s="25"/>
      <c r="H10" s="25">
        <v>0</v>
      </c>
      <c r="I10" s="3"/>
      <c r="J10" s="25">
        <f t="shared" si="0"/>
        <v>0</v>
      </c>
    </row>
    <row r="11" spans="1:10" s="90" customFormat="1" ht="14.5" hidden="1">
      <c r="A11" s="3"/>
      <c r="B11" s="187">
        <v>110501</v>
      </c>
      <c r="C11" s="188" t="s">
        <v>3</v>
      </c>
      <c r="D11" s="3">
        <v>6</v>
      </c>
      <c r="E11" s="3" t="s">
        <v>395</v>
      </c>
      <c r="F11" s="25">
        <v>0</v>
      </c>
      <c r="G11" s="25"/>
      <c r="H11" s="25">
        <v>0</v>
      </c>
      <c r="I11" s="3"/>
      <c r="J11" s="25">
        <f t="shared" si="0"/>
        <v>0</v>
      </c>
    </row>
    <row r="12" spans="1:10" s="90" customFormat="1" ht="14.5" hidden="1">
      <c r="A12" s="3"/>
      <c r="B12" s="189">
        <v>1105010001</v>
      </c>
      <c r="C12" s="190" t="s">
        <v>4</v>
      </c>
      <c r="D12" s="3">
        <v>10</v>
      </c>
      <c r="E12" s="3" t="s">
        <v>5</v>
      </c>
      <c r="F12" s="25">
        <v>0</v>
      </c>
      <c r="G12" s="25"/>
      <c r="H12" s="25">
        <v>0</v>
      </c>
      <c r="I12" s="3"/>
      <c r="J12" s="25">
        <f t="shared" si="0"/>
        <v>0</v>
      </c>
    </row>
    <row r="13" spans="1:10" s="90" customFormat="1" ht="14.5" hidden="1">
      <c r="A13" s="3"/>
      <c r="B13" s="187">
        <v>110502</v>
      </c>
      <c r="C13" s="188" t="s">
        <v>6</v>
      </c>
      <c r="D13" s="3">
        <v>6</v>
      </c>
      <c r="E13" s="3" t="s">
        <v>395</v>
      </c>
      <c r="F13" s="25">
        <v>0</v>
      </c>
      <c r="G13" s="25"/>
      <c r="H13" s="25">
        <v>0</v>
      </c>
      <c r="I13" s="3"/>
      <c r="J13" s="25">
        <f t="shared" si="0"/>
        <v>0</v>
      </c>
    </row>
    <row r="14" spans="1:10" s="90" customFormat="1" ht="14.5" hidden="1">
      <c r="A14" s="3"/>
      <c r="B14" s="2">
        <v>1105020001</v>
      </c>
      <c r="C14" s="190" t="s">
        <v>7</v>
      </c>
      <c r="D14" s="3">
        <v>10</v>
      </c>
      <c r="E14" s="3" t="s">
        <v>5</v>
      </c>
      <c r="F14" s="25">
        <v>0</v>
      </c>
      <c r="G14" s="25"/>
      <c r="H14" s="25">
        <v>0</v>
      </c>
      <c r="I14" s="3"/>
      <c r="J14" s="25">
        <f t="shared" si="0"/>
        <v>0</v>
      </c>
    </row>
    <row r="15" spans="1:10" s="90" customFormat="1" ht="14.5" hidden="1">
      <c r="A15" s="3"/>
      <c r="B15" s="187">
        <v>1110</v>
      </c>
      <c r="C15" s="188" t="s">
        <v>8</v>
      </c>
      <c r="D15" s="3">
        <v>4</v>
      </c>
      <c r="E15" s="3" t="s">
        <v>395</v>
      </c>
      <c r="F15" s="25">
        <v>27900087</v>
      </c>
      <c r="G15" s="25"/>
      <c r="H15" s="25">
        <v>28669978</v>
      </c>
      <c r="I15" s="3"/>
      <c r="J15" s="25">
        <f t="shared" si="0"/>
        <v>-769891</v>
      </c>
    </row>
    <row r="16" spans="1:10" s="90" customFormat="1" ht="14.5" hidden="1">
      <c r="A16" s="3"/>
      <c r="B16" s="187">
        <v>111005</v>
      </c>
      <c r="C16" s="188" t="s">
        <v>9</v>
      </c>
      <c r="D16" s="3">
        <v>6</v>
      </c>
      <c r="E16" s="3" t="s">
        <v>395</v>
      </c>
      <c r="F16" s="25">
        <v>0</v>
      </c>
      <c r="G16" s="25"/>
      <c r="H16" s="25">
        <v>0</v>
      </c>
      <c r="I16" s="3"/>
      <c r="J16" s="25">
        <f t="shared" si="0"/>
        <v>0</v>
      </c>
    </row>
    <row r="17" spans="1:10" s="90" customFormat="1" ht="14.5" hidden="1">
      <c r="A17" s="3"/>
      <c r="B17" s="189">
        <v>1110050001</v>
      </c>
      <c r="C17" s="190" t="s">
        <v>10</v>
      </c>
      <c r="D17" s="3">
        <v>10</v>
      </c>
      <c r="E17" s="3" t="s">
        <v>5</v>
      </c>
      <c r="F17" s="25">
        <v>0</v>
      </c>
      <c r="G17" s="25"/>
      <c r="H17" s="25">
        <v>0</v>
      </c>
      <c r="I17" s="3"/>
      <c r="J17" s="25">
        <f t="shared" si="0"/>
        <v>0</v>
      </c>
    </row>
    <row r="18" spans="1:10" s="90" customFormat="1" ht="14.5" hidden="1">
      <c r="A18" s="3"/>
      <c r="B18" s="191">
        <v>111006</v>
      </c>
      <c r="C18" s="192" t="s">
        <v>11</v>
      </c>
      <c r="D18" s="3">
        <v>6</v>
      </c>
      <c r="E18" s="3" t="s">
        <v>395</v>
      </c>
      <c r="F18" s="25">
        <v>27900087</v>
      </c>
      <c r="G18" s="25"/>
      <c r="H18" s="25">
        <v>28669978</v>
      </c>
      <c r="I18" s="3"/>
      <c r="J18" s="25">
        <f t="shared" si="0"/>
        <v>-769891</v>
      </c>
    </row>
    <row r="19" spans="1:10" s="90" customFormat="1" ht="14.5" hidden="1">
      <c r="A19" s="3"/>
      <c r="B19" s="2">
        <v>1110060001</v>
      </c>
      <c r="C19" s="193" t="s">
        <v>12</v>
      </c>
      <c r="D19" s="3">
        <v>10</v>
      </c>
      <c r="E19" s="3" t="s">
        <v>5</v>
      </c>
      <c r="F19" s="25">
        <v>0</v>
      </c>
      <c r="G19" s="25"/>
      <c r="H19" s="25">
        <v>0</v>
      </c>
      <c r="I19" s="3"/>
      <c r="J19" s="25">
        <f t="shared" si="0"/>
        <v>0</v>
      </c>
    </row>
    <row r="20" spans="1:10" s="90" customFormat="1" ht="14.5" hidden="1">
      <c r="A20" s="3"/>
      <c r="B20" s="2">
        <v>1110060002</v>
      </c>
      <c r="C20" s="193" t="s">
        <v>13</v>
      </c>
      <c r="D20" s="3">
        <v>10</v>
      </c>
      <c r="E20" s="3" t="s">
        <v>5</v>
      </c>
      <c r="F20" s="25">
        <v>6522672</v>
      </c>
      <c r="G20" s="25"/>
      <c r="H20" s="25">
        <v>8135447</v>
      </c>
      <c r="I20" s="3"/>
      <c r="J20" s="25">
        <f t="shared" si="0"/>
        <v>-1612775</v>
      </c>
    </row>
    <row r="21" spans="1:10" s="90" customFormat="1" ht="14.5" hidden="1">
      <c r="A21" s="3"/>
      <c r="B21" s="2">
        <v>1110060003</v>
      </c>
      <c r="C21" s="193" t="s">
        <v>14</v>
      </c>
      <c r="D21" s="3">
        <v>10</v>
      </c>
      <c r="E21" s="3" t="s">
        <v>5</v>
      </c>
      <c r="F21" s="25">
        <v>5</v>
      </c>
      <c r="G21" s="25"/>
      <c r="H21" s="25">
        <v>10222</v>
      </c>
      <c r="I21" s="3"/>
      <c r="J21" s="25">
        <f t="shared" si="0"/>
        <v>-10217</v>
      </c>
    </row>
    <row r="22" spans="1:10" s="90" customFormat="1" ht="14.5" hidden="1">
      <c r="A22" s="3"/>
      <c r="B22" s="2">
        <v>1110060004</v>
      </c>
      <c r="C22" s="193" t="s">
        <v>15</v>
      </c>
      <c r="D22" s="3">
        <v>10</v>
      </c>
      <c r="E22" s="3" t="s">
        <v>5</v>
      </c>
      <c r="F22" s="25">
        <v>0</v>
      </c>
      <c r="G22" s="25"/>
      <c r="H22" s="25">
        <v>0</v>
      </c>
      <c r="I22" s="3"/>
      <c r="J22" s="25">
        <f t="shared" si="0"/>
        <v>0</v>
      </c>
    </row>
    <row r="23" spans="1:10" s="90" customFormat="1" ht="14.5" hidden="1">
      <c r="A23" s="3"/>
      <c r="B23" s="2">
        <v>1110060005</v>
      </c>
      <c r="C23" s="193" t="s">
        <v>16</v>
      </c>
      <c r="D23" s="3">
        <v>10</v>
      </c>
      <c r="E23" s="3" t="s">
        <v>5</v>
      </c>
      <c r="F23" s="25">
        <v>0</v>
      </c>
      <c r="G23" s="25"/>
      <c r="H23" s="25">
        <v>0</v>
      </c>
      <c r="I23" s="3"/>
      <c r="J23" s="25">
        <f t="shared" si="0"/>
        <v>0</v>
      </c>
    </row>
    <row r="24" spans="1:10" s="90" customFormat="1" ht="14.5" hidden="1">
      <c r="A24" s="3"/>
      <c r="B24" s="2">
        <v>1110060008</v>
      </c>
      <c r="C24" s="194" t="s">
        <v>17</v>
      </c>
      <c r="D24" s="3">
        <v>10</v>
      </c>
      <c r="E24" s="3" t="s">
        <v>5</v>
      </c>
      <c r="F24" s="25">
        <v>130</v>
      </c>
      <c r="G24" s="25"/>
      <c r="H24" s="25">
        <v>42084</v>
      </c>
      <c r="I24" s="3"/>
      <c r="J24" s="25">
        <f t="shared" si="0"/>
        <v>-41954</v>
      </c>
    </row>
    <row r="25" spans="1:10" s="90" customFormat="1" ht="14.5" hidden="1">
      <c r="A25" s="3"/>
      <c r="B25" s="195">
        <v>1110060009</v>
      </c>
      <c r="C25" s="194" t="s">
        <v>18</v>
      </c>
      <c r="D25" s="3">
        <v>10</v>
      </c>
      <c r="E25" s="3" t="s">
        <v>5</v>
      </c>
      <c r="F25" s="25">
        <v>21377280</v>
      </c>
      <c r="G25" s="25"/>
      <c r="H25" s="25">
        <v>20482224</v>
      </c>
      <c r="I25" s="3"/>
      <c r="J25" s="25">
        <f t="shared" si="0"/>
        <v>895056</v>
      </c>
    </row>
    <row r="26" spans="1:10" s="90" customFormat="1" ht="14.5" hidden="1">
      <c r="A26" s="3"/>
      <c r="B26" s="2">
        <v>1110060014</v>
      </c>
      <c r="C26" s="193" t="s">
        <v>19</v>
      </c>
      <c r="D26" s="3">
        <v>10</v>
      </c>
      <c r="E26" s="3" t="s">
        <v>5</v>
      </c>
      <c r="F26" s="25">
        <v>0</v>
      </c>
      <c r="G26" s="25"/>
      <c r="H26" s="25">
        <v>1</v>
      </c>
      <c r="I26" s="3"/>
      <c r="J26" s="25">
        <f t="shared" si="0"/>
        <v>-1</v>
      </c>
    </row>
    <row r="27" spans="1:10" s="90" customFormat="1" ht="14.5" hidden="1">
      <c r="A27" s="3"/>
      <c r="B27" s="185">
        <v>13</v>
      </c>
      <c r="C27" s="186" t="s">
        <v>20</v>
      </c>
      <c r="D27" s="3">
        <v>2</v>
      </c>
      <c r="E27" s="3" t="s">
        <v>395</v>
      </c>
      <c r="F27" s="25">
        <v>0</v>
      </c>
      <c r="G27" s="25"/>
      <c r="H27" s="25">
        <v>0</v>
      </c>
      <c r="I27" s="3"/>
      <c r="J27" s="25">
        <f t="shared" si="0"/>
        <v>0</v>
      </c>
    </row>
    <row r="28" spans="1:10" s="90" customFormat="1" ht="14.5" hidden="1">
      <c r="A28" s="3"/>
      <c r="B28" s="187">
        <v>1337</v>
      </c>
      <c r="C28" s="188" t="s">
        <v>21</v>
      </c>
      <c r="D28" s="3">
        <v>4</v>
      </c>
      <c r="E28" s="3" t="s">
        <v>395</v>
      </c>
      <c r="F28" s="25">
        <v>0</v>
      </c>
      <c r="G28" s="25"/>
      <c r="H28" s="25">
        <v>0</v>
      </c>
      <c r="I28" s="3"/>
      <c r="J28" s="25">
        <f t="shared" si="0"/>
        <v>0</v>
      </c>
    </row>
    <row r="29" spans="1:10" s="90" customFormat="1" ht="14.5" hidden="1">
      <c r="A29" s="3"/>
      <c r="B29" s="187">
        <v>133712</v>
      </c>
      <c r="C29" s="188" t="s">
        <v>22</v>
      </c>
      <c r="D29" s="3">
        <v>6</v>
      </c>
      <c r="E29" s="3" t="s">
        <v>395</v>
      </c>
      <c r="F29" s="25">
        <v>0</v>
      </c>
      <c r="G29" s="25"/>
      <c r="H29" s="25">
        <v>0</v>
      </c>
      <c r="I29" s="3"/>
      <c r="J29" s="25">
        <f t="shared" si="0"/>
        <v>0</v>
      </c>
    </row>
    <row r="30" spans="1:10">
      <c r="A30" s="415">
        <v>1</v>
      </c>
      <c r="B30" s="430">
        <v>1337120001</v>
      </c>
      <c r="C30" s="466" t="s">
        <v>23</v>
      </c>
      <c r="D30" s="404">
        <v>10</v>
      </c>
      <c r="E30" s="404" t="s">
        <v>5</v>
      </c>
      <c r="F30" s="405">
        <v>0</v>
      </c>
      <c r="G30" s="405"/>
      <c r="H30" s="405">
        <v>0</v>
      </c>
      <c r="I30" s="406"/>
      <c r="J30" s="407">
        <f t="shared" si="0"/>
        <v>0</v>
      </c>
    </row>
    <row r="31" spans="1:10" s="90" customFormat="1" ht="14.5" hidden="1">
      <c r="A31" s="179"/>
      <c r="B31" s="206">
        <v>1337120002</v>
      </c>
      <c r="C31" s="190" t="s">
        <v>24</v>
      </c>
      <c r="D31" s="179">
        <v>10</v>
      </c>
      <c r="E31" s="179" t="s">
        <v>5</v>
      </c>
      <c r="F31" s="299">
        <v>0</v>
      </c>
      <c r="G31" s="299"/>
      <c r="H31" s="299">
        <v>0</v>
      </c>
      <c r="I31" s="179"/>
      <c r="J31" s="25">
        <f t="shared" si="0"/>
        <v>0</v>
      </c>
    </row>
    <row r="32" spans="1:10" s="90" customFormat="1" ht="14.5" hidden="1">
      <c r="A32" s="3"/>
      <c r="B32" s="187">
        <v>1384</v>
      </c>
      <c r="C32" s="188" t="s">
        <v>25</v>
      </c>
      <c r="D32" s="3">
        <v>4</v>
      </c>
      <c r="E32" s="3" t="s">
        <v>395</v>
      </c>
      <c r="F32" s="25">
        <v>0</v>
      </c>
      <c r="G32" s="25"/>
      <c r="H32" s="25">
        <v>0</v>
      </c>
      <c r="I32" s="3"/>
      <c r="J32" s="25">
        <f t="shared" si="0"/>
        <v>0</v>
      </c>
    </row>
    <row r="33" spans="1:10" s="90" customFormat="1" ht="14.5" hidden="1">
      <c r="A33" s="3"/>
      <c r="B33" s="187">
        <v>138421</v>
      </c>
      <c r="C33" s="188" t="s">
        <v>26</v>
      </c>
      <c r="D33" s="3">
        <v>6</v>
      </c>
      <c r="E33" s="3" t="s">
        <v>395</v>
      </c>
      <c r="F33" s="25">
        <v>0</v>
      </c>
      <c r="G33" s="25"/>
      <c r="H33" s="25">
        <v>0</v>
      </c>
      <c r="I33" s="3"/>
      <c r="J33" s="25">
        <f t="shared" si="0"/>
        <v>0</v>
      </c>
    </row>
    <row r="34" spans="1:10" s="90" customFormat="1" ht="14.5" hidden="1">
      <c r="A34" s="3"/>
      <c r="B34" s="2">
        <v>1384210001</v>
      </c>
      <c r="C34" s="193" t="s">
        <v>27</v>
      </c>
      <c r="D34" s="3">
        <v>10</v>
      </c>
      <c r="E34" s="3" t="s">
        <v>5</v>
      </c>
      <c r="F34" s="25">
        <v>0</v>
      </c>
      <c r="G34" s="25"/>
      <c r="H34" s="25">
        <v>0</v>
      </c>
      <c r="I34" s="3"/>
      <c r="J34" s="25">
        <f t="shared" si="0"/>
        <v>0</v>
      </c>
    </row>
    <row r="35" spans="1:10" s="90" customFormat="1" ht="14.5" hidden="1">
      <c r="A35" s="3"/>
      <c r="B35" s="187">
        <v>138432</v>
      </c>
      <c r="C35" s="188" t="s">
        <v>28</v>
      </c>
      <c r="D35" s="3">
        <v>6</v>
      </c>
      <c r="E35" s="3" t="s">
        <v>395</v>
      </c>
      <c r="F35" s="25">
        <v>0</v>
      </c>
      <c r="G35" s="25"/>
      <c r="H35" s="25">
        <v>0</v>
      </c>
      <c r="I35" s="3"/>
      <c r="J35" s="25">
        <f t="shared" si="0"/>
        <v>0</v>
      </c>
    </row>
    <row r="36" spans="1:10" s="90" customFormat="1" ht="14.5" hidden="1">
      <c r="A36" s="3"/>
      <c r="B36" s="2">
        <v>1384320001</v>
      </c>
      <c r="C36" s="193" t="s">
        <v>29</v>
      </c>
      <c r="D36" s="3">
        <v>10</v>
      </c>
      <c r="E36" s="3" t="s">
        <v>5</v>
      </c>
      <c r="F36" s="25">
        <v>0</v>
      </c>
      <c r="G36" s="25"/>
      <c r="H36" s="25">
        <v>0</v>
      </c>
      <c r="I36" s="3"/>
      <c r="J36" s="25">
        <f t="shared" si="0"/>
        <v>0</v>
      </c>
    </row>
    <row r="37" spans="1:10" s="90" customFormat="1" ht="14.5" hidden="1">
      <c r="A37" s="3"/>
      <c r="B37" s="197">
        <v>138435</v>
      </c>
      <c r="C37" s="198" t="s">
        <v>30</v>
      </c>
      <c r="D37" s="3">
        <v>6</v>
      </c>
      <c r="E37" s="3" t="s">
        <v>395</v>
      </c>
      <c r="F37" s="25">
        <v>0</v>
      </c>
      <c r="G37" s="25"/>
      <c r="H37" s="25">
        <v>0</v>
      </c>
      <c r="I37" s="3"/>
      <c r="J37" s="25">
        <f t="shared" si="0"/>
        <v>0</v>
      </c>
    </row>
    <row r="38" spans="1:10">
      <c r="A38" s="415">
        <v>2</v>
      </c>
      <c r="B38" s="430">
        <v>1384350001</v>
      </c>
      <c r="C38" s="466" t="s">
        <v>31</v>
      </c>
      <c r="D38" s="404">
        <v>10</v>
      </c>
      <c r="E38" s="404" t="s">
        <v>5</v>
      </c>
      <c r="F38" s="405">
        <v>0</v>
      </c>
      <c r="G38" s="405"/>
      <c r="H38" s="405">
        <v>0</v>
      </c>
      <c r="I38" s="406"/>
      <c r="J38" s="407">
        <f t="shared" si="0"/>
        <v>0</v>
      </c>
    </row>
    <row r="39" spans="1:10" s="90" customFormat="1" ht="14.5" hidden="1">
      <c r="A39" s="3"/>
      <c r="B39" s="187">
        <v>138439</v>
      </c>
      <c r="C39" s="188" t="s">
        <v>32</v>
      </c>
      <c r="D39" s="3">
        <v>6</v>
      </c>
      <c r="E39" s="3" t="s">
        <v>395</v>
      </c>
      <c r="F39" s="25">
        <v>0</v>
      </c>
      <c r="G39" s="25"/>
      <c r="H39" s="25">
        <v>0</v>
      </c>
      <c r="I39" s="3"/>
      <c r="J39" s="25">
        <f t="shared" si="0"/>
        <v>0</v>
      </c>
    </row>
    <row r="40" spans="1:10">
      <c r="A40" s="415">
        <v>3</v>
      </c>
      <c r="B40" s="429">
        <v>1384390001</v>
      </c>
      <c r="C40" s="465" t="s">
        <v>31</v>
      </c>
      <c r="D40" s="404">
        <v>10</v>
      </c>
      <c r="E40" s="404" t="s">
        <v>5</v>
      </c>
      <c r="F40" s="405">
        <v>0</v>
      </c>
      <c r="G40" s="405"/>
      <c r="H40" s="405">
        <v>0</v>
      </c>
      <c r="I40" s="406"/>
      <c r="J40" s="407">
        <f t="shared" si="0"/>
        <v>0</v>
      </c>
    </row>
    <row r="41" spans="1:10" s="90" customFormat="1" ht="14.5" hidden="1">
      <c r="A41" s="3"/>
      <c r="B41" s="187">
        <v>138490</v>
      </c>
      <c r="C41" s="188" t="s">
        <v>25</v>
      </c>
      <c r="D41" s="3">
        <v>6</v>
      </c>
      <c r="E41" s="3" t="s">
        <v>395</v>
      </c>
      <c r="F41" s="25">
        <v>0</v>
      </c>
      <c r="G41" s="25"/>
      <c r="H41" s="25">
        <v>0</v>
      </c>
      <c r="I41" s="3"/>
      <c r="J41" s="25">
        <f t="shared" si="0"/>
        <v>0</v>
      </c>
    </row>
    <row r="42" spans="1:10">
      <c r="A42" s="415">
        <v>5</v>
      </c>
      <c r="B42" s="431">
        <v>1384900002</v>
      </c>
      <c r="C42" s="465" t="s">
        <v>33</v>
      </c>
      <c r="D42" s="404">
        <v>10</v>
      </c>
      <c r="E42" s="404" t="s">
        <v>5</v>
      </c>
      <c r="F42" s="405">
        <v>0</v>
      </c>
      <c r="G42" s="405"/>
      <c r="H42" s="405">
        <v>0</v>
      </c>
      <c r="I42" s="406"/>
      <c r="J42" s="407">
        <f t="shared" si="0"/>
        <v>0</v>
      </c>
    </row>
    <row r="43" spans="1:10" ht="28">
      <c r="A43" s="415">
        <v>6</v>
      </c>
      <c r="B43" s="431">
        <v>1384900003</v>
      </c>
      <c r="C43" s="465" t="s">
        <v>34</v>
      </c>
      <c r="D43" s="404">
        <v>10</v>
      </c>
      <c r="E43" s="404" t="s">
        <v>5</v>
      </c>
      <c r="F43" s="405">
        <v>0</v>
      </c>
      <c r="G43" s="405"/>
      <c r="H43" s="405">
        <v>0</v>
      </c>
      <c r="I43" s="406"/>
      <c r="J43" s="407">
        <f t="shared" si="0"/>
        <v>0</v>
      </c>
    </row>
    <row r="44" spans="1:10" s="90" customFormat="1" ht="14.5" hidden="1">
      <c r="A44" s="3"/>
      <c r="B44" s="19">
        <v>1384900004</v>
      </c>
      <c r="C44" s="199" t="s">
        <v>35</v>
      </c>
      <c r="D44" s="3">
        <v>10</v>
      </c>
      <c r="E44" s="3" t="s">
        <v>5</v>
      </c>
      <c r="F44" s="25">
        <v>0</v>
      </c>
      <c r="G44" s="25"/>
      <c r="H44" s="25">
        <v>0</v>
      </c>
      <c r="I44" s="3"/>
      <c r="J44" s="25">
        <f t="shared" si="0"/>
        <v>0</v>
      </c>
    </row>
    <row r="45" spans="1:10">
      <c r="A45" s="415">
        <v>7</v>
      </c>
      <c r="B45" s="429">
        <v>1384900005</v>
      </c>
      <c r="C45" s="465" t="s">
        <v>36</v>
      </c>
      <c r="D45" s="404">
        <v>10</v>
      </c>
      <c r="E45" s="404" t="s">
        <v>5</v>
      </c>
      <c r="F45" s="405">
        <v>0</v>
      </c>
      <c r="G45" s="405"/>
      <c r="H45" s="405">
        <v>0</v>
      </c>
      <c r="I45" s="406"/>
      <c r="J45" s="407">
        <f t="shared" si="0"/>
        <v>0</v>
      </c>
    </row>
    <row r="46" spans="1:10" ht="28">
      <c r="A46" s="415">
        <v>7</v>
      </c>
      <c r="B46" s="429">
        <v>1384900006</v>
      </c>
      <c r="C46" s="465" t="s">
        <v>37</v>
      </c>
      <c r="D46" s="404">
        <v>10</v>
      </c>
      <c r="E46" s="404" t="s">
        <v>5</v>
      </c>
      <c r="F46" s="405">
        <v>0</v>
      </c>
      <c r="G46" s="405"/>
      <c r="H46" s="405">
        <v>0</v>
      </c>
      <c r="I46" s="406"/>
      <c r="J46" s="407">
        <f t="shared" si="0"/>
        <v>0</v>
      </c>
    </row>
    <row r="47" spans="1:10">
      <c r="A47" s="415">
        <v>7</v>
      </c>
      <c r="B47" s="431">
        <v>1384900007</v>
      </c>
      <c r="C47" s="465" t="s">
        <v>38</v>
      </c>
      <c r="D47" s="404">
        <v>10</v>
      </c>
      <c r="E47" s="404" t="s">
        <v>5</v>
      </c>
      <c r="F47" s="405">
        <v>0</v>
      </c>
      <c r="G47" s="405"/>
      <c r="H47" s="405">
        <v>0</v>
      </c>
      <c r="I47" s="406"/>
      <c r="J47" s="407">
        <f t="shared" si="0"/>
        <v>0</v>
      </c>
    </row>
    <row r="48" spans="1:10">
      <c r="A48" s="415">
        <v>8</v>
      </c>
      <c r="B48" s="431">
        <v>1384900008</v>
      </c>
      <c r="C48" s="465" t="s">
        <v>39</v>
      </c>
      <c r="D48" s="404">
        <v>10</v>
      </c>
      <c r="E48" s="404" t="s">
        <v>5</v>
      </c>
      <c r="F48" s="405">
        <v>0</v>
      </c>
      <c r="G48" s="405"/>
      <c r="H48" s="405">
        <v>0</v>
      </c>
      <c r="I48" s="406"/>
      <c r="J48" s="407">
        <f t="shared" si="0"/>
        <v>0</v>
      </c>
    </row>
    <row r="49" spans="1:10" ht="28">
      <c r="A49" s="415">
        <v>7</v>
      </c>
      <c r="B49" s="429">
        <v>1384900009</v>
      </c>
      <c r="C49" s="465" t="s">
        <v>40</v>
      </c>
      <c r="D49" s="404">
        <v>10</v>
      </c>
      <c r="E49" s="404" t="s">
        <v>5</v>
      </c>
      <c r="F49" s="405">
        <v>0</v>
      </c>
      <c r="G49" s="405"/>
      <c r="H49" s="405">
        <v>0</v>
      </c>
      <c r="I49" s="406"/>
      <c r="J49" s="407">
        <f t="shared" si="0"/>
        <v>0</v>
      </c>
    </row>
    <row r="50" spans="1:10">
      <c r="A50" s="415">
        <v>4</v>
      </c>
      <c r="B50" s="429">
        <v>1384900011</v>
      </c>
      <c r="C50" s="465" t="s">
        <v>41</v>
      </c>
      <c r="D50" s="404">
        <v>10</v>
      </c>
      <c r="E50" s="404" t="s">
        <v>5</v>
      </c>
      <c r="F50" s="405">
        <v>0</v>
      </c>
      <c r="G50" s="405"/>
      <c r="H50" s="405">
        <v>0</v>
      </c>
      <c r="I50" s="406"/>
      <c r="J50" s="407">
        <f t="shared" si="0"/>
        <v>0</v>
      </c>
    </row>
    <row r="51" spans="1:10" s="408" customFormat="1" ht="28">
      <c r="A51" s="415">
        <v>7</v>
      </c>
      <c r="B51" s="429">
        <v>1384900012</v>
      </c>
      <c r="C51" s="467" t="s">
        <v>42</v>
      </c>
      <c r="D51" s="404">
        <v>10</v>
      </c>
      <c r="E51" s="404" t="s">
        <v>5</v>
      </c>
      <c r="F51" s="405">
        <v>0</v>
      </c>
      <c r="G51" s="405"/>
      <c r="H51" s="405">
        <v>0</v>
      </c>
      <c r="I51" s="406"/>
      <c r="J51" s="407">
        <f t="shared" si="0"/>
        <v>0</v>
      </c>
    </row>
    <row r="52" spans="1:10" s="90" customFormat="1" ht="14.5" hidden="1">
      <c r="A52" s="3"/>
      <c r="B52" s="187">
        <v>1385</v>
      </c>
      <c r="C52" s="188" t="s">
        <v>43</v>
      </c>
      <c r="D52" s="3">
        <v>4</v>
      </c>
      <c r="E52" s="3" t="s">
        <v>395</v>
      </c>
      <c r="F52" s="25">
        <v>0</v>
      </c>
      <c r="G52" s="25"/>
      <c r="H52" s="25">
        <v>0</v>
      </c>
      <c r="I52" s="3"/>
      <c r="J52" s="25">
        <f t="shared" si="0"/>
        <v>0</v>
      </c>
    </row>
    <row r="53" spans="1:10" s="90" customFormat="1" ht="23" hidden="1">
      <c r="A53" s="3"/>
      <c r="B53" s="187">
        <v>138590</v>
      </c>
      <c r="C53" s="201" t="s">
        <v>44</v>
      </c>
      <c r="D53" s="3">
        <v>6</v>
      </c>
      <c r="E53" s="3" t="s">
        <v>395</v>
      </c>
      <c r="F53" s="25">
        <v>0</v>
      </c>
      <c r="G53" s="25"/>
      <c r="H53" s="25">
        <v>0</v>
      </c>
      <c r="I53" s="3"/>
      <c r="J53" s="25">
        <f t="shared" si="0"/>
        <v>0</v>
      </c>
    </row>
    <row r="54" spans="1:10" s="90" customFormat="1" ht="14.5" hidden="1">
      <c r="A54" s="3"/>
      <c r="B54" s="200">
        <v>1385900001</v>
      </c>
      <c r="C54" s="196" t="s">
        <v>29</v>
      </c>
      <c r="D54" s="3">
        <v>10</v>
      </c>
      <c r="E54" s="3" t="s">
        <v>5</v>
      </c>
      <c r="F54" s="25">
        <v>0</v>
      </c>
      <c r="G54" s="25"/>
      <c r="H54" s="25">
        <v>0</v>
      </c>
      <c r="I54" s="3"/>
      <c r="J54" s="25">
        <f t="shared" si="0"/>
        <v>0</v>
      </c>
    </row>
    <row r="55" spans="1:10" s="90" customFormat="1" ht="14.5" hidden="1">
      <c r="A55" s="3"/>
      <c r="B55" s="200">
        <v>1385900002</v>
      </c>
      <c r="C55" s="196" t="s">
        <v>45</v>
      </c>
      <c r="D55" s="3">
        <v>10</v>
      </c>
      <c r="E55" s="3" t="s">
        <v>5</v>
      </c>
      <c r="F55" s="25">
        <v>0</v>
      </c>
      <c r="G55" s="25"/>
      <c r="H55" s="25">
        <v>0</v>
      </c>
      <c r="I55" s="3"/>
      <c r="J55" s="25">
        <f t="shared" si="0"/>
        <v>0</v>
      </c>
    </row>
    <row r="56" spans="1:10" s="90" customFormat="1" ht="14.5" hidden="1">
      <c r="A56" s="3"/>
      <c r="B56" s="19">
        <v>1385900003</v>
      </c>
      <c r="C56" s="196" t="s">
        <v>39</v>
      </c>
      <c r="D56" s="3">
        <v>10</v>
      </c>
      <c r="E56" s="3" t="s">
        <v>5</v>
      </c>
      <c r="F56" s="25">
        <v>0</v>
      </c>
      <c r="G56" s="25"/>
      <c r="H56" s="25">
        <v>0</v>
      </c>
      <c r="I56" s="3"/>
      <c r="J56" s="25">
        <f t="shared" si="0"/>
        <v>0</v>
      </c>
    </row>
    <row r="57" spans="1:10" s="90" customFormat="1" ht="23" hidden="1">
      <c r="A57" s="3"/>
      <c r="B57" s="187">
        <v>1386</v>
      </c>
      <c r="C57" s="201" t="s">
        <v>46</v>
      </c>
      <c r="D57" s="3">
        <v>4</v>
      </c>
      <c r="E57" s="3" t="s">
        <v>395</v>
      </c>
      <c r="F57" s="25">
        <v>0</v>
      </c>
      <c r="G57" s="25"/>
      <c r="H57" s="25">
        <v>0</v>
      </c>
      <c r="I57" s="3"/>
      <c r="J57" s="25">
        <f t="shared" si="0"/>
        <v>0</v>
      </c>
    </row>
    <row r="58" spans="1:10" s="90" customFormat="1" ht="14.5" hidden="1">
      <c r="A58" s="3"/>
      <c r="B58" s="187">
        <v>138690</v>
      </c>
      <c r="C58" s="188" t="s">
        <v>25</v>
      </c>
      <c r="D58" s="3">
        <v>6</v>
      </c>
      <c r="E58" s="3" t="s">
        <v>395</v>
      </c>
      <c r="F58" s="25">
        <v>0</v>
      </c>
      <c r="G58" s="25"/>
      <c r="H58" s="25">
        <v>0</v>
      </c>
      <c r="I58" s="3"/>
      <c r="J58" s="25">
        <f t="shared" si="0"/>
        <v>0</v>
      </c>
    </row>
    <row r="59" spans="1:10" s="90" customFormat="1" ht="14.5" hidden="1">
      <c r="A59" s="3"/>
      <c r="B59" s="19">
        <v>1386900001</v>
      </c>
      <c r="C59" s="196" t="s">
        <v>47</v>
      </c>
      <c r="D59" s="3">
        <v>10</v>
      </c>
      <c r="E59" s="3" t="s">
        <v>5</v>
      </c>
      <c r="F59" s="25">
        <v>0</v>
      </c>
      <c r="G59" s="25"/>
      <c r="H59" s="25">
        <v>0</v>
      </c>
      <c r="I59" s="3"/>
      <c r="J59" s="25">
        <f t="shared" si="0"/>
        <v>0</v>
      </c>
    </row>
    <row r="60" spans="1:10" s="90" customFormat="1" ht="14.5" hidden="1">
      <c r="A60" s="3"/>
      <c r="B60" s="185">
        <v>16</v>
      </c>
      <c r="C60" s="186" t="s">
        <v>48</v>
      </c>
      <c r="D60" s="3">
        <v>2</v>
      </c>
      <c r="E60" s="3" t="s">
        <v>395</v>
      </c>
      <c r="F60" s="25">
        <v>0</v>
      </c>
      <c r="G60" s="25"/>
      <c r="H60" s="25">
        <v>0</v>
      </c>
      <c r="I60" s="3"/>
      <c r="J60" s="25">
        <f t="shared" si="0"/>
        <v>0</v>
      </c>
    </row>
    <row r="61" spans="1:10">
      <c r="A61" s="415">
        <v>21</v>
      </c>
      <c r="B61" s="431">
        <v>1635</v>
      </c>
      <c r="C61" s="465" t="s">
        <v>49</v>
      </c>
      <c r="D61" s="404">
        <v>4</v>
      </c>
      <c r="E61" s="404" t="s">
        <v>395</v>
      </c>
      <c r="F61" s="405">
        <v>0</v>
      </c>
      <c r="G61" s="405"/>
      <c r="H61" s="405">
        <v>0</v>
      </c>
      <c r="I61" s="406"/>
      <c r="J61" s="407">
        <f t="shared" si="0"/>
        <v>0</v>
      </c>
    </row>
    <row r="62" spans="1:10" s="90" customFormat="1" ht="14.5" hidden="1">
      <c r="A62" s="3"/>
      <c r="B62" s="187">
        <v>163501</v>
      </c>
      <c r="C62" s="188" t="s">
        <v>50</v>
      </c>
      <c r="D62" s="3">
        <v>6</v>
      </c>
      <c r="E62" s="3" t="s">
        <v>395</v>
      </c>
      <c r="F62" s="25">
        <v>0</v>
      </c>
      <c r="G62" s="25"/>
      <c r="H62" s="25">
        <v>0</v>
      </c>
      <c r="I62" s="3"/>
      <c r="J62" s="25">
        <f t="shared" si="0"/>
        <v>0</v>
      </c>
    </row>
    <row r="63" spans="1:10" s="90" customFormat="1" ht="14.5" hidden="1">
      <c r="A63" s="3"/>
      <c r="B63" s="2">
        <v>1635010001</v>
      </c>
      <c r="C63" s="196" t="s">
        <v>51</v>
      </c>
      <c r="D63" s="3">
        <v>10</v>
      </c>
      <c r="E63" s="3" t="s">
        <v>5</v>
      </c>
      <c r="F63" s="25">
        <v>0</v>
      </c>
      <c r="G63" s="25"/>
      <c r="H63" s="25">
        <v>0</v>
      </c>
      <c r="I63" s="3"/>
      <c r="J63" s="25">
        <f t="shared" si="0"/>
        <v>0</v>
      </c>
    </row>
    <row r="64" spans="1:10" s="90" customFormat="1" ht="14.5" hidden="1">
      <c r="A64" s="3"/>
      <c r="B64" s="187">
        <v>163503</v>
      </c>
      <c r="C64" s="188" t="s">
        <v>52</v>
      </c>
      <c r="D64" s="3">
        <v>6</v>
      </c>
      <c r="E64" s="3" t="s">
        <v>395</v>
      </c>
      <c r="F64" s="25">
        <v>0</v>
      </c>
      <c r="G64" s="25"/>
      <c r="H64" s="25">
        <v>0</v>
      </c>
      <c r="I64" s="3"/>
      <c r="J64" s="25">
        <f t="shared" si="0"/>
        <v>0</v>
      </c>
    </row>
    <row r="65" spans="1:10" s="90" customFormat="1" ht="14.5" hidden="1">
      <c r="A65" s="3"/>
      <c r="B65" s="200">
        <v>1635030001</v>
      </c>
      <c r="C65" s="196" t="s">
        <v>53</v>
      </c>
      <c r="D65" s="3">
        <v>10</v>
      </c>
      <c r="E65" s="3" t="s">
        <v>5</v>
      </c>
      <c r="F65" s="25">
        <v>0</v>
      </c>
      <c r="G65" s="25"/>
      <c r="H65" s="25">
        <v>0</v>
      </c>
      <c r="I65" s="3"/>
      <c r="J65" s="25">
        <f t="shared" si="0"/>
        <v>0</v>
      </c>
    </row>
    <row r="66" spans="1:10" s="90" customFormat="1" ht="14.5" hidden="1">
      <c r="A66" s="3"/>
      <c r="B66" s="202">
        <v>163504</v>
      </c>
      <c r="C66" s="201" t="s">
        <v>54</v>
      </c>
      <c r="D66" s="3">
        <v>6</v>
      </c>
      <c r="E66" s="3" t="s">
        <v>395</v>
      </c>
      <c r="F66" s="25">
        <v>0</v>
      </c>
      <c r="G66" s="25"/>
      <c r="H66" s="25">
        <v>0</v>
      </c>
      <c r="I66" s="3"/>
      <c r="J66" s="25">
        <f t="shared" si="0"/>
        <v>0</v>
      </c>
    </row>
    <row r="67" spans="1:10" s="90" customFormat="1" ht="14.5" hidden="1">
      <c r="A67" s="3"/>
      <c r="B67" s="19">
        <v>1635040001</v>
      </c>
      <c r="C67" s="196" t="s">
        <v>55</v>
      </c>
      <c r="D67" s="3">
        <v>10</v>
      </c>
      <c r="E67" s="3" t="s">
        <v>5</v>
      </c>
      <c r="F67" s="25">
        <v>0</v>
      </c>
      <c r="G67" s="25"/>
      <c r="H67" s="25">
        <v>0</v>
      </c>
      <c r="I67" s="3"/>
      <c r="J67" s="25">
        <f t="shared" si="0"/>
        <v>0</v>
      </c>
    </row>
    <row r="68" spans="1:10" s="90" customFormat="1" ht="23" hidden="1">
      <c r="A68" s="3"/>
      <c r="B68" s="187">
        <v>163511</v>
      </c>
      <c r="C68" s="201" t="s">
        <v>56</v>
      </c>
      <c r="D68" s="3">
        <v>6</v>
      </c>
      <c r="E68" s="3" t="s">
        <v>395</v>
      </c>
      <c r="F68" s="25">
        <v>0</v>
      </c>
      <c r="G68" s="25"/>
      <c r="H68" s="25">
        <v>0</v>
      </c>
      <c r="I68" s="3"/>
      <c r="J68" s="25">
        <f t="shared" si="0"/>
        <v>0</v>
      </c>
    </row>
    <row r="69" spans="1:10" s="90" customFormat="1" ht="14.5" hidden="1">
      <c r="A69" s="3"/>
      <c r="B69" s="200">
        <v>1635110001</v>
      </c>
      <c r="C69" s="196" t="s">
        <v>57</v>
      </c>
      <c r="D69" s="3">
        <v>10</v>
      </c>
      <c r="E69" s="3" t="s">
        <v>5</v>
      </c>
      <c r="F69" s="25">
        <v>0</v>
      </c>
      <c r="G69" s="25"/>
      <c r="H69" s="25">
        <v>0</v>
      </c>
      <c r="I69" s="3"/>
      <c r="J69" s="25">
        <f t="shared" si="0"/>
        <v>0</v>
      </c>
    </row>
    <row r="70" spans="1:10" s="90" customFormat="1" ht="14.5" hidden="1">
      <c r="A70" s="3"/>
      <c r="B70" s="202">
        <v>163590</v>
      </c>
      <c r="C70" s="188" t="s">
        <v>58</v>
      </c>
      <c r="D70" s="3">
        <v>6</v>
      </c>
      <c r="E70" s="3" t="s">
        <v>395</v>
      </c>
      <c r="F70" s="25">
        <v>0</v>
      </c>
      <c r="G70" s="25"/>
      <c r="H70" s="25">
        <v>0</v>
      </c>
      <c r="I70" s="3"/>
      <c r="J70" s="25">
        <f t="shared" si="0"/>
        <v>0</v>
      </c>
    </row>
    <row r="71" spans="1:10" s="90" customFormat="1" ht="14.5" hidden="1">
      <c r="A71" s="3"/>
      <c r="B71" s="19">
        <v>1635900001</v>
      </c>
      <c r="C71" s="196" t="s">
        <v>59</v>
      </c>
      <c r="D71" s="3">
        <v>10</v>
      </c>
      <c r="E71" s="3" t="s">
        <v>5</v>
      </c>
      <c r="F71" s="25">
        <v>0</v>
      </c>
      <c r="G71" s="25"/>
      <c r="H71" s="25">
        <v>0</v>
      </c>
      <c r="I71" s="3"/>
      <c r="J71" s="25">
        <f t="shared" si="0"/>
        <v>0</v>
      </c>
    </row>
    <row r="72" spans="1:10" s="90" customFormat="1" ht="14.5" hidden="1">
      <c r="A72" s="3"/>
      <c r="B72" s="185">
        <v>19</v>
      </c>
      <c r="C72" s="186" t="s">
        <v>60</v>
      </c>
      <c r="D72" s="3">
        <v>2</v>
      </c>
      <c r="E72" s="3" t="s">
        <v>395</v>
      </c>
      <c r="F72" s="25">
        <v>0</v>
      </c>
      <c r="G72" s="25"/>
      <c r="H72" s="25">
        <v>0</v>
      </c>
      <c r="I72" s="3"/>
      <c r="J72" s="25">
        <f t="shared" si="0"/>
        <v>0</v>
      </c>
    </row>
    <row r="73" spans="1:10" s="90" customFormat="1" ht="14.5" hidden="1">
      <c r="A73" s="3"/>
      <c r="B73" s="187">
        <v>1905</v>
      </c>
      <c r="C73" s="188" t="s">
        <v>61</v>
      </c>
      <c r="D73" s="3">
        <v>4</v>
      </c>
      <c r="E73" s="3" t="s">
        <v>395</v>
      </c>
      <c r="F73" s="25">
        <v>0</v>
      </c>
      <c r="G73" s="25"/>
      <c r="H73" s="25">
        <v>0</v>
      </c>
      <c r="I73" s="3"/>
      <c r="J73" s="25">
        <f t="shared" ref="J73:J136" si="1">+F73-H73</f>
        <v>0</v>
      </c>
    </row>
    <row r="74" spans="1:10" s="90" customFormat="1" ht="14.5" hidden="1">
      <c r="A74" s="3"/>
      <c r="B74" s="187">
        <v>190501</v>
      </c>
      <c r="C74" s="188" t="s">
        <v>62</v>
      </c>
      <c r="D74" s="3">
        <v>6</v>
      </c>
      <c r="E74" s="3" t="s">
        <v>395</v>
      </c>
      <c r="F74" s="25">
        <v>0</v>
      </c>
      <c r="G74" s="25"/>
      <c r="H74" s="25">
        <v>0</v>
      </c>
      <c r="I74" s="3"/>
      <c r="J74" s="25">
        <f t="shared" si="1"/>
        <v>0</v>
      </c>
    </row>
    <row r="75" spans="1:10" s="90" customFormat="1" ht="14.5" hidden="1">
      <c r="A75" s="3"/>
      <c r="B75" s="19">
        <v>1905010001</v>
      </c>
      <c r="C75" s="196" t="s">
        <v>63</v>
      </c>
      <c r="D75" s="3">
        <v>10</v>
      </c>
      <c r="E75" s="3" t="s">
        <v>5</v>
      </c>
      <c r="F75" s="25">
        <v>0</v>
      </c>
      <c r="G75" s="25"/>
      <c r="H75" s="25">
        <v>0</v>
      </c>
      <c r="I75" s="3"/>
      <c r="J75" s="25">
        <f t="shared" si="1"/>
        <v>0</v>
      </c>
    </row>
    <row r="76" spans="1:10" s="90" customFormat="1" ht="14.5" hidden="1">
      <c r="A76" s="3"/>
      <c r="B76" s="187">
        <v>1970</v>
      </c>
      <c r="C76" s="188" t="s">
        <v>65</v>
      </c>
      <c r="D76" s="3">
        <v>4</v>
      </c>
      <c r="E76" s="3" t="s">
        <v>395</v>
      </c>
      <c r="F76" s="25">
        <v>0</v>
      </c>
      <c r="G76" s="25"/>
      <c r="H76" s="25">
        <v>0</v>
      </c>
      <c r="I76" s="3"/>
      <c r="J76" s="25">
        <f t="shared" si="1"/>
        <v>0</v>
      </c>
    </row>
    <row r="77" spans="1:10" s="90" customFormat="1" ht="14.5" hidden="1">
      <c r="A77" s="3"/>
      <c r="B77" s="187">
        <v>197008</v>
      </c>
      <c r="C77" s="188" t="s">
        <v>66</v>
      </c>
      <c r="D77" s="3">
        <v>6</v>
      </c>
      <c r="E77" s="3" t="s">
        <v>395</v>
      </c>
      <c r="F77" s="25">
        <v>0</v>
      </c>
      <c r="G77" s="25"/>
      <c r="H77" s="25">
        <v>0</v>
      </c>
      <c r="I77" s="3"/>
      <c r="J77" s="25">
        <f t="shared" si="1"/>
        <v>0</v>
      </c>
    </row>
    <row r="78" spans="1:10" s="90" customFormat="1" ht="14.5" hidden="1">
      <c r="A78" s="3"/>
      <c r="B78" s="203">
        <v>1970080001</v>
      </c>
      <c r="C78" s="196" t="s">
        <v>67</v>
      </c>
      <c r="D78" s="3">
        <v>10</v>
      </c>
      <c r="E78" s="3" t="s">
        <v>5</v>
      </c>
      <c r="F78" s="25">
        <v>0</v>
      </c>
      <c r="G78" s="25"/>
      <c r="H78" s="25">
        <v>0</v>
      </c>
      <c r="I78" s="3"/>
      <c r="J78" s="25">
        <f t="shared" si="1"/>
        <v>0</v>
      </c>
    </row>
    <row r="79" spans="1:10" s="90" customFormat="1" ht="24" hidden="1">
      <c r="A79" s="3"/>
      <c r="B79" s="187">
        <v>1975</v>
      </c>
      <c r="C79" s="188" t="s">
        <v>68</v>
      </c>
      <c r="D79" s="3">
        <v>4</v>
      </c>
      <c r="E79" s="3" t="s">
        <v>395</v>
      </c>
      <c r="F79" s="25">
        <v>0</v>
      </c>
      <c r="G79" s="25"/>
      <c r="H79" s="25">
        <v>0</v>
      </c>
      <c r="I79" s="3"/>
      <c r="J79" s="25">
        <f t="shared" si="1"/>
        <v>0</v>
      </c>
    </row>
    <row r="80" spans="1:10" s="90" customFormat="1" ht="14.5" hidden="1">
      <c r="A80" s="3"/>
      <c r="B80" s="187">
        <v>197508</v>
      </c>
      <c r="C80" s="188" t="s">
        <v>66</v>
      </c>
      <c r="D80" s="3">
        <v>6</v>
      </c>
      <c r="E80" s="3" t="s">
        <v>395</v>
      </c>
      <c r="F80" s="25">
        <v>0</v>
      </c>
      <c r="G80" s="25"/>
      <c r="H80" s="25">
        <v>0</v>
      </c>
      <c r="I80" s="3"/>
      <c r="J80" s="25">
        <f t="shared" si="1"/>
        <v>0</v>
      </c>
    </row>
    <row r="81" spans="1:10" s="90" customFormat="1" ht="14.5" hidden="1">
      <c r="A81" s="3"/>
      <c r="B81" s="19">
        <v>1975080001</v>
      </c>
      <c r="C81" s="196" t="s">
        <v>67</v>
      </c>
      <c r="D81" s="3">
        <v>10</v>
      </c>
      <c r="E81" s="3" t="s">
        <v>5</v>
      </c>
      <c r="F81" s="25">
        <v>0</v>
      </c>
      <c r="G81" s="25"/>
      <c r="H81" s="25">
        <v>0</v>
      </c>
      <c r="I81" s="3"/>
      <c r="J81" s="25">
        <f t="shared" si="1"/>
        <v>0</v>
      </c>
    </row>
    <row r="82" spans="1:10" s="90" customFormat="1" ht="14.5" hidden="1">
      <c r="A82" s="3"/>
      <c r="B82" s="204">
        <v>2</v>
      </c>
      <c r="C82" s="205" t="s">
        <v>69</v>
      </c>
      <c r="D82" s="3">
        <v>1</v>
      </c>
      <c r="E82" s="3" t="s">
        <v>395</v>
      </c>
      <c r="F82" s="25">
        <v>2316135</v>
      </c>
      <c r="G82" s="25"/>
      <c r="H82" s="25">
        <v>1119910</v>
      </c>
      <c r="I82" s="3"/>
      <c r="J82" s="25">
        <f t="shared" si="1"/>
        <v>1196225</v>
      </c>
    </row>
    <row r="83" spans="1:10" s="90" customFormat="1" ht="14.5" hidden="1">
      <c r="A83" s="3"/>
      <c r="B83" s="185">
        <v>24</v>
      </c>
      <c r="C83" s="186" t="s">
        <v>70</v>
      </c>
      <c r="D83" s="3">
        <v>2</v>
      </c>
      <c r="E83" s="3" t="s">
        <v>395</v>
      </c>
      <c r="F83" s="25">
        <v>2316135</v>
      </c>
      <c r="G83" s="25"/>
      <c r="H83" s="25">
        <v>1119910</v>
      </c>
      <c r="I83" s="3"/>
      <c r="J83" s="25">
        <f t="shared" si="1"/>
        <v>1196225</v>
      </c>
    </row>
    <row r="84" spans="1:10" s="90" customFormat="1" ht="14.5" hidden="1">
      <c r="A84" s="3"/>
      <c r="B84" s="187">
        <v>2401</v>
      </c>
      <c r="C84" s="188" t="s">
        <v>71</v>
      </c>
      <c r="D84" s="3">
        <v>4</v>
      </c>
      <c r="E84" s="3" t="s">
        <v>395</v>
      </c>
      <c r="F84" s="25">
        <v>0</v>
      </c>
      <c r="G84" s="25"/>
      <c r="H84" s="25">
        <v>0</v>
      </c>
      <c r="I84" s="3"/>
      <c r="J84" s="25">
        <f t="shared" si="1"/>
        <v>0</v>
      </c>
    </row>
    <row r="85" spans="1:10" s="90" customFormat="1" ht="14.5" hidden="1">
      <c r="A85" s="3"/>
      <c r="B85" s="187">
        <v>240101</v>
      </c>
      <c r="C85" s="188" t="s">
        <v>72</v>
      </c>
      <c r="D85" s="3">
        <v>6</v>
      </c>
      <c r="E85" s="3" t="s">
        <v>395</v>
      </c>
      <c r="F85" s="25">
        <v>0</v>
      </c>
      <c r="G85" s="25"/>
      <c r="H85" s="25">
        <v>0</v>
      </c>
      <c r="I85" s="3"/>
      <c r="J85" s="25">
        <f t="shared" si="1"/>
        <v>0</v>
      </c>
    </row>
    <row r="86" spans="1:10">
      <c r="A86" s="415">
        <v>12</v>
      </c>
      <c r="B86" s="429">
        <v>2401010001</v>
      </c>
      <c r="C86" s="465" t="s">
        <v>73</v>
      </c>
      <c r="D86" s="404">
        <v>10</v>
      </c>
      <c r="E86" s="404" t="s">
        <v>5</v>
      </c>
      <c r="F86" s="405">
        <v>0</v>
      </c>
      <c r="G86" s="405"/>
      <c r="H86" s="405">
        <v>0</v>
      </c>
      <c r="I86" s="406"/>
      <c r="J86" s="407">
        <f t="shared" si="1"/>
        <v>0</v>
      </c>
    </row>
    <row r="87" spans="1:10" s="90" customFormat="1" ht="14.5" hidden="1">
      <c r="A87" s="3"/>
      <c r="B87" s="187">
        <v>240102</v>
      </c>
      <c r="C87" s="188" t="s">
        <v>74</v>
      </c>
      <c r="D87" s="3">
        <v>6</v>
      </c>
      <c r="E87" s="3" t="s">
        <v>395</v>
      </c>
      <c r="F87" s="25">
        <v>0</v>
      </c>
      <c r="G87" s="25"/>
      <c r="H87" s="25">
        <v>0</v>
      </c>
      <c r="I87" s="3"/>
      <c r="J87" s="25">
        <f t="shared" si="1"/>
        <v>0</v>
      </c>
    </row>
    <row r="88" spans="1:10" s="90" customFormat="1" ht="14.5" hidden="1">
      <c r="A88" s="3"/>
      <c r="B88" s="19">
        <v>2401020003</v>
      </c>
      <c r="C88" s="196" t="s">
        <v>75</v>
      </c>
      <c r="D88" s="3">
        <v>10</v>
      </c>
      <c r="E88" s="3" t="s">
        <v>5</v>
      </c>
      <c r="F88" s="25">
        <v>0</v>
      </c>
      <c r="G88" s="25"/>
      <c r="H88" s="25">
        <v>0</v>
      </c>
      <c r="I88" s="3"/>
      <c r="J88" s="25">
        <f t="shared" si="1"/>
        <v>0</v>
      </c>
    </row>
    <row r="89" spans="1:10" s="90" customFormat="1" ht="14.5" hidden="1">
      <c r="A89" s="3"/>
      <c r="B89" s="187">
        <v>2407</v>
      </c>
      <c r="C89" s="188" t="s">
        <v>76</v>
      </c>
      <c r="D89" s="3">
        <v>4</v>
      </c>
      <c r="E89" s="3" t="s">
        <v>395</v>
      </c>
      <c r="F89" s="25">
        <v>135</v>
      </c>
      <c r="G89" s="25"/>
      <c r="H89" s="25">
        <v>22</v>
      </c>
      <c r="I89" s="3"/>
      <c r="J89" s="25">
        <f t="shared" si="1"/>
        <v>113</v>
      </c>
    </row>
    <row r="90" spans="1:10" s="90" customFormat="1" ht="14.5" hidden="1">
      <c r="A90" s="3"/>
      <c r="B90" s="187">
        <v>240726</v>
      </c>
      <c r="C90" s="188" t="s">
        <v>77</v>
      </c>
      <c r="D90" s="3">
        <v>6</v>
      </c>
      <c r="E90" s="3" t="s">
        <v>395</v>
      </c>
      <c r="F90" s="25">
        <v>135</v>
      </c>
      <c r="G90" s="25"/>
      <c r="H90" s="25">
        <v>22</v>
      </c>
      <c r="I90" s="3"/>
      <c r="J90" s="25">
        <f t="shared" si="1"/>
        <v>113</v>
      </c>
    </row>
    <row r="91" spans="1:10" ht="28">
      <c r="A91" s="415">
        <v>9</v>
      </c>
      <c r="B91" s="429">
        <v>2407260001</v>
      </c>
      <c r="C91" s="466" t="s">
        <v>78</v>
      </c>
      <c r="D91" s="404">
        <v>10</v>
      </c>
      <c r="E91" s="404" t="s">
        <v>5</v>
      </c>
      <c r="F91" s="405">
        <v>135</v>
      </c>
      <c r="G91" s="405"/>
      <c r="H91" s="405">
        <v>22</v>
      </c>
      <c r="I91" s="406"/>
      <c r="J91" s="407">
        <f t="shared" si="1"/>
        <v>113</v>
      </c>
    </row>
    <row r="92" spans="1:10" s="90" customFormat="1" ht="14.5" hidden="1">
      <c r="A92" s="3"/>
      <c r="B92" s="19">
        <v>2407269901</v>
      </c>
      <c r="C92" s="196" t="s">
        <v>79</v>
      </c>
      <c r="D92" s="3">
        <v>10</v>
      </c>
      <c r="E92" s="3" t="s">
        <v>5</v>
      </c>
      <c r="F92" s="25">
        <v>0</v>
      </c>
      <c r="G92" s="25"/>
      <c r="H92" s="25">
        <v>0</v>
      </c>
      <c r="I92" s="3"/>
      <c r="J92" s="25">
        <f t="shared" si="1"/>
        <v>0</v>
      </c>
    </row>
    <row r="93" spans="1:10" s="90" customFormat="1" ht="14.5" hidden="1">
      <c r="A93" s="3"/>
      <c r="B93" s="187">
        <v>240790</v>
      </c>
      <c r="C93" s="188" t="s">
        <v>80</v>
      </c>
      <c r="D93" s="3">
        <v>6</v>
      </c>
      <c r="E93" s="3" t="s">
        <v>395</v>
      </c>
      <c r="F93" s="25">
        <v>0</v>
      </c>
      <c r="G93" s="25"/>
      <c r="H93" s="25">
        <v>0</v>
      </c>
      <c r="I93" s="3"/>
      <c r="J93" s="25">
        <f t="shared" si="1"/>
        <v>0</v>
      </c>
    </row>
    <row r="94" spans="1:10">
      <c r="A94" s="415">
        <v>10</v>
      </c>
      <c r="B94" s="429">
        <v>2407900001</v>
      </c>
      <c r="C94" s="466" t="s">
        <v>81</v>
      </c>
      <c r="D94" s="404">
        <v>10</v>
      </c>
      <c r="E94" s="404" t="s">
        <v>5</v>
      </c>
      <c r="F94" s="405">
        <v>0</v>
      </c>
      <c r="G94" s="405"/>
      <c r="H94" s="405">
        <v>0</v>
      </c>
      <c r="I94" s="406"/>
      <c r="J94" s="407">
        <f t="shared" si="1"/>
        <v>0</v>
      </c>
    </row>
    <row r="95" spans="1:10" ht="28">
      <c r="A95" s="415">
        <v>18</v>
      </c>
      <c r="B95" s="429">
        <v>2436</v>
      </c>
      <c r="C95" s="465" t="s">
        <v>82</v>
      </c>
      <c r="D95" s="404">
        <v>4</v>
      </c>
      <c r="E95" s="404" t="s">
        <v>395</v>
      </c>
      <c r="F95" s="405">
        <v>35000</v>
      </c>
      <c r="G95" s="405"/>
      <c r="H95" s="405">
        <v>0</v>
      </c>
      <c r="I95" s="406"/>
      <c r="J95" s="407">
        <f t="shared" si="1"/>
        <v>35000</v>
      </c>
    </row>
    <row r="96" spans="1:10" s="90" customFormat="1" ht="14.5" hidden="1">
      <c r="A96" s="3"/>
      <c r="B96" s="187">
        <v>243603</v>
      </c>
      <c r="C96" s="188" t="s">
        <v>83</v>
      </c>
      <c r="D96" s="3">
        <v>6</v>
      </c>
      <c r="E96" s="3" t="s">
        <v>395</v>
      </c>
      <c r="F96" s="25">
        <v>0</v>
      </c>
      <c r="G96" s="25"/>
      <c r="H96" s="25">
        <v>0</v>
      </c>
      <c r="I96" s="3"/>
      <c r="J96" s="25">
        <f t="shared" si="1"/>
        <v>0</v>
      </c>
    </row>
    <row r="97" spans="1:10" s="90" customFormat="1" ht="14.5" hidden="1">
      <c r="A97" s="3"/>
      <c r="B97" s="19">
        <v>2436030100</v>
      </c>
      <c r="C97" s="196" t="s">
        <v>84</v>
      </c>
      <c r="D97" s="3">
        <v>10</v>
      </c>
      <c r="E97" s="3" t="s">
        <v>5</v>
      </c>
      <c r="F97" s="25">
        <v>0</v>
      </c>
      <c r="G97" s="25"/>
      <c r="H97" s="25">
        <v>0</v>
      </c>
      <c r="I97" s="3"/>
      <c r="J97" s="25">
        <f t="shared" si="1"/>
        <v>0</v>
      </c>
    </row>
    <row r="98" spans="1:10" s="90" customFormat="1" ht="14.5" hidden="1">
      <c r="A98" s="3"/>
      <c r="B98" s="19">
        <v>2436030200</v>
      </c>
      <c r="C98" s="196" t="s">
        <v>85</v>
      </c>
      <c r="D98" s="3">
        <v>10</v>
      </c>
      <c r="E98" s="3" t="s">
        <v>5</v>
      </c>
      <c r="F98" s="25">
        <v>0</v>
      </c>
      <c r="G98" s="25"/>
      <c r="H98" s="25">
        <v>0</v>
      </c>
      <c r="I98" s="3"/>
      <c r="J98" s="25">
        <f t="shared" si="1"/>
        <v>0</v>
      </c>
    </row>
    <row r="99" spans="1:10" s="90" customFormat="1" ht="14.5" hidden="1">
      <c r="A99" s="3"/>
      <c r="B99" s="19">
        <v>2436030300</v>
      </c>
      <c r="C99" s="196" t="s">
        <v>86</v>
      </c>
      <c r="D99" s="3">
        <v>10</v>
      </c>
      <c r="E99" s="3" t="s">
        <v>5</v>
      </c>
      <c r="F99" s="25">
        <v>0</v>
      </c>
      <c r="G99" s="25"/>
      <c r="H99" s="25">
        <v>0</v>
      </c>
      <c r="I99" s="3"/>
      <c r="J99" s="25">
        <f t="shared" si="1"/>
        <v>0</v>
      </c>
    </row>
    <row r="100" spans="1:10" s="90" customFormat="1" ht="14.5" hidden="1">
      <c r="A100" s="3"/>
      <c r="B100" s="187">
        <v>243604</v>
      </c>
      <c r="C100" s="188" t="s">
        <v>87</v>
      </c>
      <c r="D100" s="3">
        <v>6</v>
      </c>
      <c r="E100" s="3" t="s">
        <v>395</v>
      </c>
      <c r="F100" s="25">
        <v>0</v>
      </c>
      <c r="G100" s="25"/>
      <c r="H100" s="25">
        <v>0</v>
      </c>
      <c r="I100" s="3"/>
      <c r="J100" s="25">
        <f t="shared" si="1"/>
        <v>0</v>
      </c>
    </row>
    <row r="101" spans="1:10" s="90" customFormat="1" ht="14.5" hidden="1">
      <c r="A101" s="3"/>
      <c r="B101" s="19">
        <v>2436040100</v>
      </c>
      <c r="C101" s="196" t="s">
        <v>88</v>
      </c>
      <c r="D101" s="3">
        <v>10</v>
      </c>
      <c r="E101" s="3" t="s">
        <v>5</v>
      </c>
      <c r="F101" s="25">
        <v>0</v>
      </c>
      <c r="G101" s="25"/>
      <c r="H101" s="25">
        <v>0</v>
      </c>
      <c r="I101" s="3"/>
      <c r="J101" s="25">
        <f t="shared" si="1"/>
        <v>0</v>
      </c>
    </row>
    <row r="102" spans="1:10" s="90" customFormat="1" ht="14.5" hidden="1">
      <c r="A102" s="3"/>
      <c r="B102" s="187">
        <v>243605</v>
      </c>
      <c r="C102" s="188" t="s">
        <v>89</v>
      </c>
      <c r="D102" s="3">
        <v>6</v>
      </c>
      <c r="E102" s="3" t="s">
        <v>395</v>
      </c>
      <c r="F102" s="25">
        <v>0</v>
      </c>
      <c r="G102" s="25"/>
      <c r="H102" s="25">
        <v>0</v>
      </c>
      <c r="I102" s="3"/>
      <c r="J102" s="25">
        <f t="shared" si="1"/>
        <v>0</v>
      </c>
    </row>
    <row r="103" spans="1:10" s="90" customFormat="1" ht="14.5" hidden="1">
      <c r="A103" s="3"/>
      <c r="B103" s="19">
        <v>2436050103</v>
      </c>
      <c r="C103" s="196" t="s">
        <v>90</v>
      </c>
      <c r="D103" s="3">
        <v>10</v>
      </c>
      <c r="E103" s="3" t="s">
        <v>5</v>
      </c>
      <c r="F103" s="25">
        <v>0</v>
      </c>
      <c r="G103" s="25"/>
      <c r="H103" s="25">
        <v>0</v>
      </c>
      <c r="I103" s="3"/>
      <c r="J103" s="25">
        <f t="shared" si="1"/>
        <v>0</v>
      </c>
    </row>
    <row r="104" spans="1:10" s="90" customFormat="1" ht="14.5" hidden="1">
      <c r="A104" s="3"/>
      <c r="B104" s="19">
        <v>2436050203</v>
      </c>
      <c r="C104" s="196" t="s">
        <v>91</v>
      </c>
      <c r="D104" s="3">
        <v>10</v>
      </c>
      <c r="E104" s="3" t="s">
        <v>5</v>
      </c>
      <c r="F104" s="25">
        <v>0</v>
      </c>
      <c r="G104" s="25"/>
      <c r="H104" s="25">
        <v>0</v>
      </c>
      <c r="I104" s="3"/>
      <c r="J104" s="25">
        <f t="shared" si="1"/>
        <v>0</v>
      </c>
    </row>
    <row r="105" spans="1:10" s="90" customFormat="1" ht="14.5" hidden="1">
      <c r="A105" s="3"/>
      <c r="B105" s="19">
        <v>2436050303</v>
      </c>
      <c r="C105" s="196" t="s">
        <v>92</v>
      </c>
      <c r="D105" s="3">
        <v>10</v>
      </c>
      <c r="E105" s="3" t="s">
        <v>5</v>
      </c>
      <c r="F105" s="25">
        <v>0</v>
      </c>
      <c r="G105" s="25"/>
      <c r="H105" s="25">
        <v>0</v>
      </c>
      <c r="I105" s="3"/>
      <c r="J105" s="25">
        <f t="shared" si="1"/>
        <v>0</v>
      </c>
    </row>
    <row r="106" spans="1:10" s="90" customFormat="1" ht="14.5" hidden="1">
      <c r="A106" s="3"/>
      <c r="B106" s="19">
        <v>2436050403</v>
      </c>
      <c r="C106" s="196" t="s">
        <v>93</v>
      </c>
      <c r="D106" s="3">
        <v>10</v>
      </c>
      <c r="E106" s="3" t="s">
        <v>5</v>
      </c>
      <c r="F106" s="25">
        <v>0</v>
      </c>
      <c r="G106" s="25"/>
      <c r="H106" s="25">
        <v>0</v>
      </c>
      <c r="I106" s="3"/>
      <c r="J106" s="25">
        <f t="shared" si="1"/>
        <v>0</v>
      </c>
    </row>
    <row r="107" spans="1:10" s="90" customFormat="1" ht="14.5" hidden="1">
      <c r="A107" s="3"/>
      <c r="B107" s="19">
        <v>2436050503</v>
      </c>
      <c r="C107" s="196" t="s">
        <v>94</v>
      </c>
      <c r="D107" s="3">
        <v>10</v>
      </c>
      <c r="E107" s="3" t="s">
        <v>5</v>
      </c>
      <c r="F107" s="25">
        <v>0</v>
      </c>
      <c r="G107" s="25"/>
      <c r="H107" s="25">
        <v>0</v>
      </c>
      <c r="I107" s="3"/>
      <c r="J107" s="25">
        <f t="shared" si="1"/>
        <v>0</v>
      </c>
    </row>
    <row r="108" spans="1:10" s="90" customFormat="1" ht="14.5" hidden="1">
      <c r="A108" s="3"/>
      <c r="B108" s="19">
        <v>2436050600</v>
      </c>
      <c r="C108" s="196" t="s">
        <v>95</v>
      </c>
      <c r="D108" s="3">
        <v>10</v>
      </c>
      <c r="E108" s="3" t="s">
        <v>5</v>
      </c>
      <c r="F108" s="25">
        <v>0</v>
      </c>
      <c r="G108" s="25"/>
      <c r="H108" s="25">
        <v>0</v>
      </c>
      <c r="I108" s="3"/>
      <c r="J108" s="25">
        <f t="shared" si="1"/>
        <v>0</v>
      </c>
    </row>
    <row r="109" spans="1:10" s="90" customFormat="1" ht="14.5" hidden="1">
      <c r="A109" s="3"/>
      <c r="B109" s="19">
        <v>2436050700</v>
      </c>
      <c r="C109" s="196" t="s">
        <v>96</v>
      </c>
      <c r="D109" s="3">
        <v>10</v>
      </c>
      <c r="E109" s="3" t="s">
        <v>5</v>
      </c>
      <c r="F109" s="25">
        <v>0</v>
      </c>
      <c r="G109" s="25"/>
      <c r="H109" s="25">
        <v>0</v>
      </c>
      <c r="I109" s="3"/>
      <c r="J109" s="25">
        <f t="shared" si="1"/>
        <v>0</v>
      </c>
    </row>
    <row r="110" spans="1:10" s="90" customFormat="1" ht="14.5" hidden="1">
      <c r="A110" s="3"/>
      <c r="B110" s="19">
        <v>2436050801</v>
      </c>
      <c r="C110" s="196" t="s">
        <v>97</v>
      </c>
      <c r="D110" s="3">
        <v>10</v>
      </c>
      <c r="E110" s="3" t="s">
        <v>5</v>
      </c>
      <c r="F110" s="25">
        <v>0</v>
      </c>
      <c r="G110" s="25"/>
      <c r="H110" s="25">
        <v>0</v>
      </c>
      <c r="I110" s="3"/>
      <c r="J110" s="25">
        <f t="shared" si="1"/>
        <v>0</v>
      </c>
    </row>
    <row r="111" spans="1:10" s="90" customFormat="1" ht="14.5" hidden="1">
      <c r="A111" s="3"/>
      <c r="B111" s="187">
        <v>243606</v>
      </c>
      <c r="C111" s="188" t="s">
        <v>98</v>
      </c>
      <c r="D111" s="3">
        <v>6</v>
      </c>
      <c r="E111" s="3" t="s">
        <v>395</v>
      </c>
      <c r="F111" s="25">
        <v>0</v>
      </c>
      <c r="G111" s="25"/>
      <c r="H111" s="25">
        <v>0</v>
      </c>
      <c r="I111" s="3"/>
      <c r="J111" s="25">
        <f t="shared" si="1"/>
        <v>0</v>
      </c>
    </row>
    <row r="112" spans="1:10" s="90" customFormat="1" ht="14.5" hidden="1">
      <c r="A112" s="3"/>
      <c r="B112" s="19">
        <v>2436060103</v>
      </c>
      <c r="C112" s="196" t="s">
        <v>99</v>
      </c>
      <c r="D112" s="3">
        <v>10</v>
      </c>
      <c r="E112" s="3" t="s">
        <v>5</v>
      </c>
      <c r="F112" s="25">
        <v>0</v>
      </c>
      <c r="G112" s="25"/>
      <c r="H112" s="25">
        <v>0</v>
      </c>
      <c r="I112" s="3"/>
      <c r="J112" s="25">
        <f t="shared" si="1"/>
        <v>0</v>
      </c>
    </row>
    <row r="113" spans="1:10" s="90" customFormat="1" ht="14.5" hidden="1">
      <c r="A113" s="3"/>
      <c r="B113" s="19">
        <v>2436060203</v>
      </c>
      <c r="C113" s="196" t="s">
        <v>100</v>
      </c>
      <c r="D113" s="3">
        <v>10</v>
      </c>
      <c r="E113" s="3" t="s">
        <v>5</v>
      </c>
      <c r="F113" s="25">
        <v>0</v>
      </c>
      <c r="G113" s="25"/>
      <c r="H113" s="25">
        <v>0</v>
      </c>
      <c r="I113" s="3"/>
      <c r="J113" s="25">
        <f t="shared" si="1"/>
        <v>0</v>
      </c>
    </row>
    <row r="114" spans="1:10" s="90" customFormat="1" ht="14.5" hidden="1">
      <c r="A114" s="3"/>
      <c r="B114" s="19">
        <v>2436060303</v>
      </c>
      <c r="C114" s="196" t="s">
        <v>101</v>
      </c>
      <c r="D114" s="3">
        <v>10</v>
      </c>
      <c r="E114" s="3" t="s">
        <v>5</v>
      </c>
      <c r="F114" s="25">
        <v>0</v>
      </c>
      <c r="G114" s="25"/>
      <c r="H114" s="25">
        <v>0</v>
      </c>
      <c r="I114" s="3"/>
      <c r="J114" s="25">
        <f t="shared" si="1"/>
        <v>0</v>
      </c>
    </row>
    <row r="115" spans="1:10" s="90" customFormat="1" ht="14.5" hidden="1">
      <c r="A115" s="3"/>
      <c r="B115" s="187">
        <v>243608</v>
      </c>
      <c r="C115" s="188" t="s">
        <v>102</v>
      </c>
      <c r="D115" s="3">
        <v>6</v>
      </c>
      <c r="E115" s="3" t="s">
        <v>395</v>
      </c>
      <c r="F115" s="25">
        <v>0</v>
      </c>
      <c r="G115" s="25"/>
      <c r="H115" s="25">
        <v>0</v>
      </c>
      <c r="I115" s="3"/>
      <c r="J115" s="25">
        <f t="shared" si="1"/>
        <v>0</v>
      </c>
    </row>
    <row r="116" spans="1:10" s="90" customFormat="1" ht="14.5" hidden="1">
      <c r="A116" s="3"/>
      <c r="B116" s="19">
        <v>2436080100</v>
      </c>
      <c r="C116" s="196" t="s">
        <v>103</v>
      </c>
      <c r="D116" s="3">
        <v>10</v>
      </c>
      <c r="E116" s="3" t="s">
        <v>5</v>
      </c>
      <c r="F116" s="25">
        <v>0</v>
      </c>
      <c r="G116" s="25"/>
      <c r="H116" s="25">
        <v>0</v>
      </c>
      <c r="I116" s="3"/>
      <c r="J116" s="25">
        <f t="shared" si="1"/>
        <v>0</v>
      </c>
    </row>
    <row r="117" spans="1:10" s="90" customFormat="1" ht="15" hidden="1" customHeight="1">
      <c r="A117" s="3"/>
      <c r="B117" s="19">
        <v>2436080200</v>
      </c>
      <c r="C117" s="196" t="s">
        <v>104</v>
      </c>
      <c r="D117" s="3">
        <v>10</v>
      </c>
      <c r="E117" s="3" t="s">
        <v>5</v>
      </c>
      <c r="F117" s="25">
        <v>0</v>
      </c>
      <c r="G117" s="25"/>
      <c r="H117" s="25">
        <v>0</v>
      </c>
      <c r="I117" s="3"/>
      <c r="J117" s="25">
        <f t="shared" si="1"/>
        <v>0</v>
      </c>
    </row>
    <row r="118" spans="1:10" s="90" customFormat="1" ht="15" hidden="1" customHeight="1">
      <c r="A118" s="3"/>
      <c r="B118" s="19">
        <v>2436080500</v>
      </c>
      <c r="C118" s="196" t="s">
        <v>105</v>
      </c>
      <c r="D118" s="3">
        <v>10</v>
      </c>
      <c r="E118" s="3" t="s">
        <v>5</v>
      </c>
      <c r="F118" s="25">
        <v>0</v>
      </c>
      <c r="G118" s="25"/>
      <c r="H118" s="25">
        <v>0</v>
      </c>
      <c r="I118" s="3"/>
      <c r="J118" s="25">
        <f t="shared" si="1"/>
        <v>0</v>
      </c>
    </row>
    <row r="119" spans="1:10" s="90" customFormat="1" ht="15" hidden="1" customHeight="1">
      <c r="A119" s="3"/>
      <c r="B119" s="187">
        <v>243615</v>
      </c>
      <c r="C119" s="188" t="s">
        <v>106</v>
      </c>
      <c r="D119" s="3">
        <v>6</v>
      </c>
      <c r="E119" s="3" t="s">
        <v>395</v>
      </c>
      <c r="F119" s="25">
        <v>35000</v>
      </c>
      <c r="G119" s="25"/>
      <c r="H119" s="25">
        <v>0</v>
      </c>
      <c r="I119" s="3"/>
      <c r="J119" s="25">
        <f t="shared" si="1"/>
        <v>35000</v>
      </c>
    </row>
    <row r="120" spans="1:10" s="90" customFormat="1" ht="15" hidden="1" customHeight="1">
      <c r="A120" s="3"/>
      <c r="B120" s="19">
        <v>2436150200</v>
      </c>
      <c r="C120" s="196" t="s">
        <v>107</v>
      </c>
      <c r="D120" s="3">
        <v>10</v>
      </c>
      <c r="E120" s="3" t="s">
        <v>5</v>
      </c>
      <c r="F120" s="25">
        <v>35000</v>
      </c>
      <c r="G120" s="25"/>
      <c r="H120" s="25">
        <v>0</v>
      </c>
      <c r="I120" s="3"/>
      <c r="J120" s="25">
        <f t="shared" si="1"/>
        <v>35000</v>
      </c>
    </row>
    <row r="121" spans="1:10" s="90" customFormat="1" ht="15" hidden="1" customHeight="1">
      <c r="A121" s="3"/>
      <c r="B121" s="187">
        <v>243625</v>
      </c>
      <c r="C121" s="188" t="s">
        <v>108</v>
      </c>
      <c r="D121" s="3">
        <v>6</v>
      </c>
      <c r="E121" s="3" t="s">
        <v>395</v>
      </c>
      <c r="F121" s="25">
        <v>0</v>
      </c>
      <c r="G121" s="25"/>
      <c r="H121" s="25">
        <v>0</v>
      </c>
      <c r="I121" s="3"/>
      <c r="J121" s="25">
        <f t="shared" si="1"/>
        <v>0</v>
      </c>
    </row>
    <row r="122" spans="1:10" s="90" customFormat="1" ht="15" hidden="1" customHeight="1">
      <c r="A122" s="3"/>
      <c r="B122" s="19">
        <v>2436250100</v>
      </c>
      <c r="C122" s="196" t="s">
        <v>109</v>
      </c>
      <c r="D122" s="3">
        <v>10</v>
      </c>
      <c r="E122" s="3" t="s">
        <v>5</v>
      </c>
      <c r="F122" s="25">
        <v>0</v>
      </c>
      <c r="G122" s="25"/>
      <c r="H122" s="25">
        <v>0</v>
      </c>
      <c r="I122" s="3"/>
      <c r="J122" s="25">
        <f t="shared" si="1"/>
        <v>0</v>
      </c>
    </row>
    <row r="123" spans="1:10" s="90" customFormat="1" ht="15" hidden="1" customHeight="1">
      <c r="A123" s="3"/>
      <c r="B123" s="19">
        <v>2436250200</v>
      </c>
      <c r="C123" s="196" t="s">
        <v>110</v>
      </c>
      <c r="D123" s="3">
        <v>10</v>
      </c>
      <c r="E123" s="3" t="s">
        <v>5</v>
      </c>
      <c r="F123" s="25">
        <v>0</v>
      </c>
      <c r="G123" s="25"/>
      <c r="H123" s="25">
        <v>0</v>
      </c>
      <c r="I123" s="3"/>
      <c r="J123" s="25">
        <f t="shared" si="1"/>
        <v>0</v>
      </c>
    </row>
    <row r="124" spans="1:10" s="90" customFormat="1" ht="15" hidden="1" customHeight="1">
      <c r="A124" s="3"/>
      <c r="B124" s="206">
        <v>2436250210</v>
      </c>
      <c r="C124" s="206" t="s">
        <v>111</v>
      </c>
      <c r="D124" s="3">
        <v>10</v>
      </c>
      <c r="E124" s="3" t="s">
        <v>5</v>
      </c>
      <c r="F124" s="25">
        <v>0</v>
      </c>
      <c r="G124" s="25"/>
      <c r="H124" s="25">
        <v>0</v>
      </c>
      <c r="I124" s="3"/>
      <c r="J124" s="25">
        <f t="shared" si="1"/>
        <v>0</v>
      </c>
    </row>
    <row r="125" spans="1:10" s="90" customFormat="1" ht="14.5" hidden="1">
      <c r="A125" s="3"/>
      <c r="B125" s="19">
        <v>2436250300</v>
      </c>
      <c r="C125" s="196" t="s">
        <v>112</v>
      </c>
      <c r="D125" s="3">
        <v>10</v>
      </c>
      <c r="E125" s="3" t="s">
        <v>5</v>
      </c>
      <c r="F125" s="25">
        <v>0</v>
      </c>
      <c r="G125" s="25"/>
      <c r="H125" s="25">
        <v>0</v>
      </c>
      <c r="I125" s="3"/>
      <c r="J125" s="25">
        <f t="shared" si="1"/>
        <v>0</v>
      </c>
    </row>
    <row r="126" spans="1:10" s="90" customFormat="1" ht="14.5" hidden="1">
      <c r="A126" s="3"/>
      <c r="B126" s="19">
        <v>2436250400</v>
      </c>
      <c r="C126" s="196" t="s">
        <v>113</v>
      </c>
      <c r="D126" s="3">
        <v>10</v>
      </c>
      <c r="E126" s="3" t="s">
        <v>5</v>
      </c>
      <c r="F126" s="25">
        <v>0</v>
      </c>
      <c r="G126" s="25"/>
      <c r="H126" s="25">
        <v>0</v>
      </c>
      <c r="I126" s="3"/>
      <c r="J126" s="25">
        <f t="shared" si="1"/>
        <v>0</v>
      </c>
    </row>
    <row r="127" spans="1:10" s="90" customFormat="1" ht="14.5" hidden="1">
      <c r="A127" s="3"/>
      <c r="B127" s="19">
        <v>2436250500</v>
      </c>
      <c r="C127" s="196" t="s">
        <v>114</v>
      </c>
      <c r="D127" s="3">
        <v>10</v>
      </c>
      <c r="E127" s="3" t="s">
        <v>5</v>
      </c>
      <c r="F127" s="25">
        <v>0</v>
      </c>
      <c r="G127" s="25"/>
      <c r="H127" s="25">
        <v>0</v>
      </c>
      <c r="I127" s="3"/>
      <c r="J127" s="25">
        <f t="shared" si="1"/>
        <v>0</v>
      </c>
    </row>
    <row r="128" spans="1:10" s="90" customFormat="1" ht="14.5" hidden="1">
      <c r="A128" s="3"/>
      <c r="B128" s="19">
        <v>2436250600</v>
      </c>
      <c r="C128" s="196" t="s">
        <v>115</v>
      </c>
      <c r="D128" s="3">
        <v>10</v>
      </c>
      <c r="E128" s="3" t="s">
        <v>5</v>
      </c>
      <c r="F128" s="25">
        <v>0</v>
      </c>
      <c r="G128" s="25"/>
      <c r="H128" s="25">
        <v>0</v>
      </c>
      <c r="I128" s="3"/>
      <c r="J128" s="25">
        <f t="shared" si="1"/>
        <v>0</v>
      </c>
    </row>
    <row r="129" spans="1:10" s="90" customFormat="1" ht="24" hidden="1">
      <c r="A129" s="3"/>
      <c r="B129" s="202">
        <v>243627</v>
      </c>
      <c r="C129" s="188" t="s">
        <v>116</v>
      </c>
      <c r="D129" s="3">
        <v>6</v>
      </c>
      <c r="E129" s="3" t="s">
        <v>395</v>
      </c>
      <c r="F129" s="25">
        <v>0</v>
      </c>
      <c r="G129" s="25"/>
      <c r="H129" s="25">
        <v>0</v>
      </c>
      <c r="I129" s="3"/>
      <c r="J129" s="25">
        <f t="shared" si="1"/>
        <v>0</v>
      </c>
    </row>
    <row r="130" spans="1:10" s="90" customFormat="1" ht="14.5" hidden="1">
      <c r="A130" s="3"/>
      <c r="B130" s="19">
        <v>2436270001</v>
      </c>
      <c r="C130" s="196" t="s">
        <v>117</v>
      </c>
      <c r="D130" s="3">
        <v>10</v>
      </c>
      <c r="E130" s="3" t="s">
        <v>5</v>
      </c>
      <c r="F130" s="25">
        <v>0</v>
      </c>
      <c r="G130" s="25"/>
      <c r="H130" s="25">
        <v>0</v>
      </c>
      <c r="I130" s="3"/>
      <c r="J130" s="25">
        <f t="shared" si="1"/>
        <v>0</v>
      </c>
    </row>
    <row r="131" spans="1:10" s="90" customFormat="1" ht="14.5" hidden="1">
      <c r="A131" s="3"/>
      <c r="B131" s="187">
        <v>243690</v>
      </c>
      <c r="C131" s="188" t="s">
        <v>118</v>
      </c>
      <c r="D131" s="3">
        <v>6</v>
      </c>
      <c r="E131" s="3" t="s">
        <v>395</v>
      </c>
      <c r="F131" s="25">
        <v>0</v>
      </c>
      <c r="G131" s="25"/>
      <c r="H131" s="25">
        <v>0</v>
      </c>
      <c r="I131" s="3"/>
      <c r="J131" s="25">
        <f t="shared" si="1"/>
        <v>0</v>
      </c>
    </row>
    <row r="132" spans="1:10" s="90" customFormat="1" ht="14.5" hidden="1">
      <c r="A132" s="3"/>
      <c r="B132" s="19">
        <v>2436900004</v>
      </c>
      <c r="C132" s="196" t="s">
        <v>119</v>
      </c>
      <c r="D132" s="3">
        <v>10</v>
      </c>
      <c r="E132" s="3" t="s">
        <v>5</v>
      </c>
      <c r="F132" s="25">
        <v>0</v>
      </c>
      <c r="G132" s="25"/>
      <c r="H132" s="25">
        <v>0</v>
      </c>
      <c r="I132" s="3"/>
      <c r="J132" s="25">
        <f t="shared" si="1"/>
        <v>0</v>
      </c>
    </row>
    <row r="133" spans="1:10" s="90" customFormat="1" ht="14.5" hidden="1">
      <c r="A133" s="3"/>
      <c r="B133" s="187">
        <v>243699</v>
      </c>
      <c r="C133" s="188" t="s">
        <v>120</v>
      </c>
      <c r="D133" s="3">
        <v>6</v>
      </c>
      <c r="E133" s="3" t="s">
        <v>395</v>
      </c>
      <c r="F133" s="25">
        <v>0</v>
      </c>
      <c r="G133" s="25"/>
      <c r="H133" s="25">
        <v>0</v>
      </c>
      <c r="I133" s="3"/>
      <c r="J133" s="25">
        <f t="shared" si="1"/>
        <v>0</v>
      </c>
    </row>
    <row r="134" spans="1:10" s="90" customFormat="1" ht="14.5" hidden="1">
      <c r="A134" s="3"/>
      <c r="B134" s="19">
        <v>2436999901</v>
      </c>
      <c r="C134" s="196" t="s">
        <v>121</v>
      </c>
      <c r="D134" s="3">
        <v>10</v>
      </c>
      <c r="E134" s="3" t="s">
        <v>5</v>
      </c>
      <c r="F134" s="25">
        <v>0</v>
      </c>
      <c r="G134" s="25"/>
      <c r="H134" s="25">
        <v>0</v>
      </c>
      <c r="I134" s="3"/>
      <c r="J134" s="25">
        <f t="shared" si="1"/>
        <v>0</v>
      </c>
    </row>
    <row r="135" spans="1:10" s="90" customFormat="1" ht="14.5" hidden="1">
      <c r="A135" s="3"/>
      <c r="B135" s="187">
        <v>2440</v>
      </c>
      <c r="C135" s="188" t="s">
        <v>122</v>
      </c>
      <c r="D135" s="3">
        <v>4</v>
      </c>
      <c r="E135" s="3" t="s">
        <v>395</v>
      </c>
      <c r="F135" s="25">
        <v>0</v>
      </c>
      <c r="G135" s="25"/>
      <c r="H135" s="25">
        <v>0</v>
      </c>
      <c r="I135" s="3"/>
      <c r="J135" s="25">
        <f t="shared" si="1"/>
        <v>0</v>
      </c>
    </row>
    <row r="136" spans="1:10" s="90" customFormat="1" ht="14.5" hidden="1">
      <c r="A136" s="3"/>
      <c r="B136" s="187">
        <v>244023</v>
      </c>
      <c r="C136" s="188" t="s">
        <v>123</v>
      </c>
      <c r="D136" s="3">
        <v>6</v>
      </c>
      <c r="E136" s="3" t="s">
        <v>395</v>
      </c>
      <c r="F136" s="25">
        <v>0</v>
      </c>
      <c r="G136" s="25"/>
      <c r="H136" s="25">
        <v>0</v>
      </c>
      <c r="I136" s="3"/>
      <c r="J136" s="25">
        <f t="shared" si="1"/>
        <v>0</v>
      </c>
    </row>
    <row r="137" spans="1:10">
      <c r="A137" s="415">
        <v>19</v>
      </c>
      <c r="B137" s="429">
        <v>2440230001</v>
      </c>
      <c r="C137" s="466" t="s">
        <v>124</v>
      </c>
      <c r="D137" s="404">
        <v>10</v>
      </c>
      <c r="E137" s="404" t="s">
        <v>5</v>
      </c>
      <c r="F137" s="405">
        <v>0</v>
      </c>
      <c r="G137" s="405"/>
      <c r="H137" s="405">
        <v>0</v>
      </c>
      <c r="I137" s="406"/>
      <c r="J137" s="407">
        <f t="shared" ref="J137:J200" si="2">+F137-H137</f>
        <v>0</v>
      </c>
    </row>
    <row r="138" spans="1:10" s="90" customFormat="1" ht="14.5" hidden="1">
      <c r="A138" s="3"/>
      <c r="B138" s="19">
        <v>2440239901</v>
      </c>
      <c r="C138" s="196" t="s">
        <v>125</v>
      </c>
      <c r="D138" s="3">
        <v>10</v>
      </c>
      <c r="E138" s="3" t="s">
        <v>5</v>
      </c>
      <c r="F138" s="25">
        <v>0</v>
      </c>
      <c r="G138" s="25"/>
      <c r="H138" s="25">
        <v>0</v>
      </c>
      <c r="I138" s="3"/>
      <c r="J138" s="25">
        <f t="shared" si="2"/>
        <v>0</v>
      </c>
    </row>
    <row r="139" spans="1:10" s="90" customFormat="1" ht="14.5" hidden="1">
      <c r="A139" s="3"/>
      <c r="B139" s="187">
        <v>244024</v>
      </c>
      <c r="C139" s="188" t="s">
        <v>126</v>
      </c>
      <c r="D139" s="3">
        <v>6</v>
      </c>
      <c r="E139" s="3" t="s">
        <v>395</v>
      </c>
      <c r="F139" s="25">
        <v>0</v>
      </c>
      <c r="G139" s="25"/>
      <c r="H139" s="25">
        <v>0</v>
      </c>
      <c r="I139" s="3"/>
      <c r="J139" s="25">
        <f t="shared" si="2"/>
        <v>0</v>
      </c>
    </row>
    <row r="140" spans="1:10">
      <c r="A140" s="415">
        <v>20</v>
      </c>
      <c r="B140" s="429">
        <v>2440240001</v>
      </c>
      <c r="C140" s="466" t="s">
        <v>489</v>
      </c>
      <c r="D140" s="404">
        <v>10</v>
      </c>
      <c r="E140" s="404" t="s">
        <v>5</v>
      </c>
      <c r="F140" s="405">
        <v>0</v>
      </c>
      <c r="G140" s="405"/>
      <c r="H140" s="405">
        <v>0</v>
      </c>
      <c r="I140" s="406"/>
      <c r="J140" s="407">
        <f t="shared" si="2"/>
        <v>0</v>
      </c>
    </row>
    <row r="141" spans="1:10" s="90" customFormat="1" ht="14.5" hidden="1">
      <c r="A141" s="3"/>
      <c r="B141" s="19">
        <v>2440249901</v>
      </c>
      <c r="C141" s="196" t="s">
        <v>490</v>
      </c>
      <c r="D141" s="3">
        <v>10</v>
      </c>
      <c r="E141" s="3" t="s">
        <v>5</v>
      </c>
      <c r="F141" s="25">
        <v>0</v>
      </c>
      <c r="G141" s="25"/>
      <c r="H141" s="25">
        <v>0</v>
      </c>
      <c r="I141" s="3"/>
      <c r="J141" s="25">
        <f t="shared" si="2"/>
        <v>0</v>
      </c>
    </row>
    <row r="142" spans="1:10" s="90" customFormat="1" ht="14.5" hidden="1">
      <c r="A142" s="3"/>
      <c r="B142" s="1">
        <v>244035</v>
      </c>
      <c r="C142" s="188" t="s">
        <v>491</v>
      </c>
      <c r="D142" s="3">
        <v>6</v>
      </c>
      <c r="E142" s="3" t="s">
        <v>395</v>
      </c>
      <c r="F142" s="25">
        <v>0</v>
      </c>
      <c r="G142" s="25"/>
      <c r="H142" s="25">
        <v>0</v>
      </c>
      <c r="I142" s="3"/>
      <c r="J142" s="25">
        <f t="shared" si="2"/>
        <v>0</v>
      </c>
    </row>
    <row r="143" spans="1:10">
      <c r="A143" s="415">
        <v>22</v>
      </c>
      <c r="B143" s="432">
        <v>2440350001</v>
      </c>
      <c r="C143" s="466" t="s">
        <v>492</v>
      </c>
      <c r="D143" s="404">
        <v>10</v>
      </c>
      <c r="E143" s="404" t="s">
        <v>5</v>
      </c>
      <c r="F143" s="405">
        <v>0</v>
      </c>
      <c r="G143" s="405"/>
      <c r="H143" s="405">
        <v>0</v>
      </c>
      <c r="I143" s="406"/>
      <c r="J143" s="407">
        <f t="shared" si="2"/>
        <v>0</v>
      </c>
    </row>
    <row r="144" spans="1:10">
      <c r="A144" s="415">
        <v>23</v>
      </c>
      <c r="B144" s="432">
        <v>2440350002</v>
      </c>
      <c r="C144" s="466" t="s">
        <v>493</v>
      </c>
      <c r="D144" s="404">
        <v>10</v>
      </c>
      <c r="E144" s="404" t="s">
        <v>5</v>
      </c>
      <c r="F144" s="405">
        <v>0</v>
      </c>
      <c r="G144" s="405"/>
      <c r="H144" s="405">
        <v>0</v>
      </c>
      <c r="I144" s="406"/>
      <c r="J144" s="407">
        <f t="shared" si="2"/>
        <v>0</v>
      </c>
    </row>
    <row r="145" spans="1:10" s="90" customFormat="1" ht="14.5" hidden="1">
      <c r="A145" s="3"/>
      <c r="B145" s="203" t="s">
        <v>494</v>
      </c>
      <c r="C145" s="203" t="s">
        <v>495</v>
      </c>
      <c r="D145" s="3">
        <v>10</v>
      </c>
      <c r="E145" s="3" t="s">
        <v>5</v>
      </c>
      <c r="F145" s="25">
        <v>0</v>
      </c>
      <c r="G145" s="25"/>
      <c r="H145" s="25">
        <v>0</v>
      </c>
      <c r="I145" s="3"/>
      <c r="J145" s="25">
        <f t="shared" si="2"/>
        <v>0</v>
      </c>
    </row>
    <row r="146" spans="1:10" s="90" customFormat="1" ht="14.5" hidden="1">
      <c r="A146" s="3"/>
      <c r="B146" s="187">
        <v>2490</v>
      </c>
      <c r="C146" s="188" t="s">
        <v>127</v>
      </c>
      <c r="D146" s="3">
        <v>4</v>
      </c>
      <c r="E146" s="3" t="s">
        <v>395</v>
      </c>
      <c r="F146" s="25">
        <v>2281000</v>
      </c>
      <c r="G146" s="25"/>
      <c r="H146" s="25">
        <v>1119888</v>
      </c>
      <c r="I146" s="3"/>
      <c r="J146" s="25">
        <f t="shared" si="2"/>
        <v>1161112</v>
      </c>
    </row>
    <row r="147" spans="1:10" s="90" customFormat="1" ht="14.5" hidden="1">
      <c r="A147" s="3"/>
      <c r="B147" s="187">
        <v>249028</v>
      </c>
      <c r="C147" s="188" t="s">
        <v>62</v>
      </c>
      <c r="D147" s="3">
        <v>6</v>
      </c>
      <c r="E147" s="3" t="s">
        <v>395</v>
      </c>
      <c r="F147" s="25">
        <v>0</v>
      </c>
      <c r="G147" s="25"/>
      <c r="H147" s="25">
        <v>0</v>
      </c>
      <c r="I147" s="3"/>
      <c r="J147" s="25">
        <f t="shared" si="2"/>
        <v>0</v>
      </c>
    </row>
    <row r="148" spans="1:10" s="90" customFormat="1" ht="14.5" hidden="1">
      <c r="A148" s="3"/>
      <c r="B148" s="19">
        <v>2490280001</v>
      </c>
      <c r="C148" s="196" t="s">
        <v>128</v>
      </c>
      <c r="D148" s="3">
        <v>10</v>
      </c>
      <c r="E148" s="3" t="s">
        <v>5</v>
      </c>
      <c r="F148" s="25">
        <v>0</v>
      </c>
      <c r="G148" s="25"/>
      <c r="H148" s="25">
        <v>0</v>
      </c>
      <c r="I148" s="3"/>
      <c r="J148" s="25">
        <f t="shared" si="2"/>
        <v>0</v>
      </c>
    </row>
    <row r="149" spans="1:10" s="90" customFormat="1" ht="14.5" hidden="1">
      <c r="A149" s="3"/>
      <c r="B149" s="187">
        <v>249031</v>
      </c>
      <c r="C149" s="188" t="s">
        <v>129</v>
      </c>
      <c r="D149" s="3">
        <v>6</v>
      </c>
      <c r="E149" s="3" t="s">
        <v>395</v>
      </c>
      <c r="F149" s="25">
        <v>0</v>
      </c>
      <c r="G149" s="25"/>
      <c r="H149" s="25">
        <v>0</v>
      </c>
      <c r="I149" s="3"/>
      <c r="J149" s="25">
        <f t="shared" si="2"/>
        <v>0</v>
      </c>
    </row>
    <row r="150" spans="1:10" s="90" customFormat="1" ht="14.5" hidden="1">
      <c r="A150" s="3"/>
      <c r="B150" s="19">
        <v>2490310001</v>
      </c>
      <c r="C150" s="196" t="s">
        <v>130</v>
      </c>
      <c r="D150" s="3">
        <v>10</v>
      </c>
      <c r="E150" s="3" t="s">
        <v>5</v>
      </c>
      <c r="F150" s="25">
        <v>0</v>
      </c>
      <c r="G150" s="25"/>
      <c r="H150" s="25">
        <v>0</v>
      </c>
      <c r="I150" s="3"/>
      <c r="J150" s="25">
        <f t="shared" si="2"/>
        <v>0</v>
      </c>
    </row>
    <row r="151" spans="1:10" s="90" customFormat="1" ht="14.25" hidden="1" customHeight="1">
      <c r="A151" s="3"/>
      <c r="B151" s="187">
        <v>249040</v>
      </c>
      <c r="C151" s="188" t="s">
        <v>131</v>
      </c>
      <c r="D151" s="3">
        <v>6</v>
      </c>
      <c r="E151" s="3" t="s">
        <v>395</v>
      </c>
      <c r="F151" s="25">
        <v>0</v>
      </c>
      <c r="G151" s="25"/>
      <c r="H151" s="25">
        <v>0</v>
      </c>
      <c r="I151" s="3"/>
      <c r="J151" s="25">
        <f t="shared" si="2"/>
        <v>0</v>
      </c>
    </row>
    <row r="152" spans="1:10" ht="14.25" customHeight="1">
      <c r="A152" s="415">
        <v>11</v>
      </c>
      <c r="B152" s="429">
        <v>2490400001</v>
      </c>
      <c r="C152" s="466" t="s">
        <v>132</v>
      </c>
      <c r="D152" s="404">
        <v>10</v>
      </c>
      <c r="E152" s="404" t="s">
        <v>5</v>
      </c>
      <c r="F152" s="405">
        <v>0</v>
      </c>
      <c r="G152" s="405"/>
      <c r="H152" s="405">
        <v>0</v>
      </c>
      <c r="I152" s="406"/>
      <c r="J152" s="407">
        <f t="shared" si="2"/>
        <v>0</v>
      </c>
    </row>
    <row r="153" spans="1:10" s="90" customFormat="1" ht="14.25" hidden="1" customHeight="1">
      <c r="A153" s="3"/>
      <c r="B153" s="187">
        <v>249051</v>
      </c>
      <c r="C153" s="188" t="s">
        <v>133</v>
      </c>
      <c r="D153" s="3">
        <v>6</v>
      </c>
      <c r="E153" s="3" t="s">
        <v>395</v>
      </c>
      <c r="F153" s="25">
        <v>0</v>
      </c>
      <c r="G153" s="25"/>
      <c r="H153" s="25">
        <v>0</v>
      </c>
      <c r="I153" s="3"/>
      <c r="J153" s="25">
        <f t="shared" si="2"/>
        <v>0</v>
      </c>
    </row>
    <row r="154" spans="1:10" ht="14.25" customHeight="1">
      <c r="A154" s="415">
        <v>13</v>
      </c>
      <c r="B154" s="429">
        <v>2490510001</v>
      </c>
      <c r="C154" s="466" t="s">
        <v>134</v>
      </c>
      <c r="D154" s="404">
        <v>10</v>
      </c>
      <c r="E154" s="404" t="s">
        <v>5</v>
      </c>
      <c r="F154" s="405">
        <v>0</v>
      </c>
      <c r="G154" s="405"/>
      <c r="H154" s="405">
        <v>0</v>
      </c>
      <c r="I154" s="406"/>
      <c r="J154" s="407">
        <f t="shared" si="2"/>
        <v>0</v>
      </c>
    </row>
    <row r="155" spans="1:10" s="90" customFormat="1" ht="14.25" hidden="1" customHeight="1">
      <c r="A155" s="3"/>
      <c r="B155" s="187">
        <v>249053</v>
      </c>
      <c r="C155" s="188" t="s">
        <v>87</v>
      </c>
      <c r="D155" s="3">
        <v>6</v>
      </c>
      <c r="E155" s="3" t="s">
        <v>395</v>
      </c>
      <c r="F155" s="25">
        <v>0</v>
      </c>
      <c r="G155" s="25"/>
      <c r="H155" s="25">
        <v>0</v>
      </c>
      <c r="I155" s="3"/>
      <c r="J155" s="25">
        <f t="shared" si="2"/>
        <v>0</v>
      </c>
    </row>
    <row r="156" spans="1:10">
      <c r="A156" s="415">
        <v>17</v>
      </c>
      <c r="B156" s="429">
        <v>2490530001</v>
      </c>
      <c r="C156" s="466" t="s">
        <v>88</v>
      </c>
      <c r="D156" s="404">
        <v>10</v>
      </c>
      <c r="E156" s="404" t="s">
        <v>5</v>
      </c>
      <c r="F156" s="405">
        <v>0</v>
      </c>
      <c r="G156" s="405"/>
      <c r="H156" s="405">
        <v>0</v>
      </c>
      <c r="I156" s="406"/>
      <c r="J156" s="407">
        <f t="shared" si="2"/>
        <v>0</v>
      </c>
    </row>
    <row r="157" spans="1:10" s="90" customFormat="1" ht="14.5" hidden="1">
      <c r="A157" s="3"/>
      <c r="B157" s="187">
        <v>249054</v>
      </c>
      <c r="C157" s="188" t="s">
        <v>83</v>
      </c>
      <c r="D157" s="3">
        <v>6</v>
      </c>
      <c r="E157" s="3" t="s">
        <v>395</v>
      </c>
      <c r="F157" s="25">
        <v>2281000</v>
      </c>
      <c r="G157" s="25"/>
      <c r="H157" s="25">
        <v>1119888</v>
      </c>
      <c r="I157" s="3"/>
      <c r="J157" s="25">
        <f t="shared" si="2"/>
        <v>1161112</v>
      </c>
    </row>
    <row r="158" spans="1:10">
      <c r="A158" s="415">
        <v>15</v>
      </c>
      <c r="B158" s="429">
        <v>2490540001</v>
      </c>
      <c r="C158" s="466" t="s">
        <v>135</v>
      </c>
      <c r="D158" s="404">
        <v>10</v>
      </c>
      <c r="E158" s="404" t="s">
        <v>5</v>
      </c>
      <c r="F158" s="405">
        <v>2281000</v>
      </c>
      <c r="G158" s="405"/>
      <c r="H158" s="405">
        <v>1119888</v>
      </c>
      <c r="I158" s="406"/>
      <c r="J158" s="407">
        <f t="shared" si="2"/>
        <v>1161112</v>
      </c>
    </row>
    <row r="159" spans="1:10" s="90" customFormat="1" ht="14.5" hidden="1">
      <c r="A159" s="3"/>
      <c r="B159" s="187">
        <v>249055</v>
      </c>
      <c r="C159" s="188" t="s">
        <v>89</v>
      </c>
      <c r="D159" s="3">
        <v>6</v>
      </c>
      <c r="E159" s="3" t="s">
        <v>395</v>
      </c>
      <c r="F159" s="25">
        <v>0</v>
      </c>
      <c r="G159" s="25"/>
      <c r="H159" s="25">
        <v>0</v>
      </c>
      <c r="I159" s="3"/>
      <c r="J159" s="25">
        <f t="shared" si="2"/>
        <v>0</v>
      </c>
    </row>
    <row r="160" spans="1:10">
      <c r="A160" s="415">
        <v>16</v>
      </c>
      <c r="B160" s="429">
        <v>2490550001</v>
      </c>
      <c r="C160" s="466" t="s">
        <v>136</v>
      </c>
      <c r="D160" s="404">
        <v>10</v>
      </c>
      <c r="E160" s="404" t="s">
        <v>5</v>
      </c>
      <c r="F160" s="405">
        <v>0</v>
      </c>
      <c r="G160" s="405"/>
      <c r="H160" s="405">
        <v>0</v>
      </c>
      <c r="I160" s="406"/>
      <c r="J160" s="407">
        <f t="shared" si="2"/>
        <v>0</v>
      </c>
    </row>
    <row r="161" spans="1:10" s="90" customFormat="1" ht="14.5" hidden="1">
      <c r="A161" s="3"/>
      <c r="B161" s="187">
        <v>249058</v>
      </c>
      <c r="C161" s="188" t="s">
        <v>32</v>
      </c>
      <c r="D161" s="3">
        <v>6</v>
      </c>
      <c r="E161" s="3" t="s">
        <v>395</v>
      </c>
      <c r="F161" s="25">
        <v>0</v>
      </c>
      <c r="G161" s="25"/>
      <c r="H161" s="25">
        <v>0</v>
      </c>
      <c r="I161" s="3"/>
      <c r="J161" s="25">
        <f t="shared" si="2"/>
        <v>0</v>
      </c>
    </row>
    <row r="162" spans="1:10">
      <c r="A162" s="415">
        <v>14</v>
      </c>
      <c r="B162" s="429">
        <v>2490580001</v>
      </c>
      <c r="C162" s="466" t="s">
        <v>137</v>
      </c>
      <c r="D162" s="404">
        <v>10</v>
      </c>
      <c r="E162" s="404" t="s">
        <v>5</v>
      </c>
      <c r="F162" s="405">
        <v>0</v>
      </c>
      <c r="G162" s="405"/>
      <c r="H162" s="405">
        <v>0</v>
      </c>
      <c r="I162" s="406"/>
      <c r="J162" s="407">
        <f t="shared" si="2"/>
        <v>0</v>
      </c>
    </row>
    <row r="163" spans="1:10" s="90" customFormat="1" ht="14.5" hidden="1">
      <c r="A163" s="3"/>
      <c r="B163" s="185">
        <v>29</v>
      </c>
      <c r="C163" s="186" t="s">
        <v>138</v>
      </c>
      <c r="D163" s="3">
        <v>2</v>
      </c>
      <c r="E163" s="3" t="s">
        <v>395</v>
      </c>
      <c r="F163" s="25">
        <v>0</v>
      </c>
      <c r="G163" s="25"/>
      <c r="H163" s="25">
        <v>0</v>
      </c>
      <c r="I163" s="3"/>
      <c r="J163" s="25">
        <f t="shared" si="2"/>
        <v>0</v>
      </c>
    </row>
    <row r="164" spans="1:10" s="90" customFormat="1" ht="14.5" hidden="1">
      <c r="A164" s="3"/>
      <c r="B164" s="187">
        <v>2901</v>
      </c>
      <c r="C164" s="188" t="s">
        <v>139</v>
      </c>
      <c r="D164" s="3">
        <v>4</v>
      </c>
      <c r="E164" s="3" t="s">
        <v>395</v>
      </c>
      <c r="F164" s="25">
        <v>0</v>
      </c>
      <c r="G164" s="25"/>
      <c r="H164" s="25">
        <v>0</v>
      </c>
      <c r="I164" s="3"/>
      <c r="J164" s="25">
        <f t="shared" si="2"/>
        <v>0</v>
      </c>
    </row>
    <row r="165" spans="1:10" s="90" customFormat="1" ht="14.5" hidden="1">
      <c r="A165" s="3"/>
      <c r="B165" s="187">
        <v>290190</v>
      </c>
      <c r="C165" s="188" t="s">
        <v>64</v>
      </c>
      <c r="D165" s="3">
        <v>6</v>
      </c>
      <c r="E165" s="3" t="s">
        <v>395</v>
      </c>
      <c r="F165" s="25">
        <v>0</v>
      </c>
      <c r="G165" s="25"/>
      <c r="H165" s="25">
        <v>0</v>
      </c>
      <c r="I165" s="3"/>
      <c r="J165" s="25">
        <f t="shared" si="2"/>
        <v>0</v>
      </c>
    </row>
    <row r="166" spans="1:10" s="90" customFormat="1" ht="14.5" hidden="1">
      <c r="A166" s="3"/>
      <c r="B166" s="19">
        <v>2901900001</v>
      </c>
      <c r="C166" s="20" t="s">
        <v>140</v>
      </c>
      <c r="D166" s="3">
        <v>10</v>
      </c>
      <c r="E166" s="3" t="s">
        <v>5</v>
      </c>
      <c r="F166" s="25">
        <v>0</v>
      </c>
      <c r="G166" s="25"/>
      <c r="H166" s="25">
        <v>0</v>
      </c>
      <c r="I166" s="3"/>
      <c r="J166" s="25">
        <f t="shared" si="2"/>
        <v>0</v>
      </c>
    </row>
    <row r="167" spans="1:10" s="90" customFormat="1" ht="14.5" hidden="1">
      <c r="A167" s="3"/>
      <c r="B167" s="187">
        <v>2910</v>
      </c>
      <c r="C167" s="188" t="s">
        <v>141</v>
      </c>
      <c r="D167" s="3">
        <v>4</v>
      </c>
      <c r="E167" s="3" t="s">
        <v>395</v>
      </c>
      <c r="F167" s="25">
        <v>0</v>
      </c>
      <c r="G167" s="25"/>
      <c r="H167" s="25">
        <v>0</v>
      </c>
      <c r="I167" s="3"/>
      <c r="J167" s="25">
        <f t="shared" si="2"/>
        <v>0</v>
      </c>
    </row>
    <row r="168" spans="1:10" s="90" customFormat="1" ht="14.5" hidden="1">
      <c r="A168" s="3"/>
      <c r="B168" s="187">
        <v>291005</v>
      </c>
      <c r="C168" s="188" t="s">
        <v>32</v>
      </c>
      <c r="D168" s="3">
        <v>6</v>
      </c>
      <c r="E168" s="3" t="s">
        <v>395</v>
      </c>
      <c r="F168" s="25">
        <v>0</v>
      </c>
      <c r="G168" s="25"/>
      <c r="H168" s="25">
        <v>0</v>
      </c>
      <c r="I168" s="3"/>
      <c r="J168" s="25">
        <f t="shared" si="2"/>
        <v>0</v>
      </c>
    </row>
    <row r="169" spans="1:10">
      <c r="A169" s="415">
        <v>3</v>
      </c>
      <c r="B169" s="429">
        <v>2910050001</v>
      </c>
      <c r="C169" s="465" t="s">
        <v>137</v>
      </c>
      <c r="D169" s="404">
        <v>10</v>
      </c>
      <c r="E169" s="404" t="s">
        <v>5</v>
      </c>
      <c r="F169" s="405">
        <v>0</v>
      </c>
      <c r="G169" s="405"/>
      <c r="H169" s="405">
        <v>0</v>
      </c>
      <c r="I169" s="406"/>
      <c r="J169" s="407">
        <f t="shared" si="2"/>
        <v>0</v>
      </c>
    </row>
    <row r="170" spans="1:10" s="90" customFormat="1" ht="14.5" hidden="1">
      <c r="A170" s="3"/>
      <c r="B170" s="187">
        <v>291026</v>
      </c>
      <c r="C170" s="188" t="s">
        <v>142</v>
      </c>
      <c r="D170" s="3">
        <v>6</v>
      </c>
      <c r="E170" s="3" t="s">
        <v>395</v>
      </c>
      <c r="F170" s="25">
        <v>0</v>
      </c>
      <c r="G170" s="25"/>
      <c r="H170" s="25">
        <v>0</v>
      </c>
      <c r="I170" s="3"/>
      <c r="J170" s="25">
        <f t="shared" si="2"/>
        <v>0</v>
      </c>
    </row>
    <row r="171" spans="1:10">
      <c r="A171" s="415">
        <v>5</v>
      </c>
      <c r="B171" s="429">
        <v>2910260001</v>
      </c>
      <c r="C171" s="465" t="s">
        <v>143</v>
      </c>
      <c r="D171" s="404">
        <v>10</v>
      </c>
      <c r="E171" s="404" t="s">
        <v>5</v>
      </c>
      <c r="F171" s="405">
        <v>0</v>
      </c>
      <c r="G171" s="405"/>
      <c r="H171" s="405">
        <v>0</v>
      </c>
      <c r="I171" s="406"/>
      <c r="J171" s="407">
        <f t="shared" si="2"/>
        <v>0</v>
      </c>
    </row>
    <row r="172" spans="1:10" ht="28">
      <c r="A172" s="415">
        <v>6</v>
      </c>
      <c r="B172" s="431">
        <v>2910260002</v>
      </c>
      <c r="C172" s="465" t="s">
        <v>34</v>
      </c>
      <c r="D172" s="404">
        <v>10</v>
      </c>
      <c r="E172" s="404" t="s">
        <v>5</v>
      </c>
      <c r="F172" s="405">
        <v>0</v>
      </c>
      <c r="G172" s="405"/>
      <c r="H172" s="405">
        <v>0</v>
      </c>
      <c r="I172" s="406"/>
      <c r="J172" s="407">
        <f t="shared" si="2"/>
        <v>0</v>
      </c>
    </row>
    <row r="173" spans="1:10" s="90" customFormat="1" ht="14.5" hidden="1">
      <c r="A173" s="3"/>
      <c r="B173" s="187">
        <v>2990</v>
      </c>
      <c r="C173" s="188" t="s">
        <v>144</v>
      </c>
      <c r="D173" s="3">
        <v>4</v>
      </c>
      <c r="E173" s="3" t="s">
        <v>395</v>
      </c>
      <c r="F173" s="25">
        <v>0</v>
      </c>
      <c r="G173" s="25"/>
      <c r="H173" s="25">
        <v>0</v>
      </c>
      <c r="I173" s="3"/>
      <c r="J173" s="25">
        <f t="shared" si="2"/>
        <v>0</v>
      </c>
    </row>
    <row r="174" spans="1:10" s="90" customFormat="1" ht="24" hidden="1">
      <c r="A174" s="3"/>
      <c r="B174" s="187">
        <v>299002</v>
      </c>
      <c r="C174" s="188" t="s">
        <v>145</v>
      </c>
      <c r="D174" s="3">
        <v>6</v>
      </c>
      <c r="E174" s="3" t="s">
        <v>395</v>
      </c>
      <c r="F174" s="25">
        <v>0</v>
      </c>
      <c r="G174" s="25"/>
      <c r="H174" s="25">
        <v>0</v>
      </c>
      <c r="I174" s="3"/>
      <c r="J174" s="25">
        <f t="shared" si="2"/>
        <v>0</v>
      </c>
    </row>
    <row r="175" spans="1:10" ht="28.5" thickBot="1">
      <c r="A175" s="415">
        <v>1</v>
      </c>
      <c r="B175" s="429">
        <v>2990020001</v>
      </c>
      <c r="C175" s="465" t="s">
        <v>146</v>
      </c>
      <c r="D175" s="404">
        <v>10</v>
      </c>
      <c r="E175" s="404" t="s">
        <v>5</v>
      </c>
      <c r="F175" s="405">
        <v>0</v>
      </c>
      <c r="G175" s="405"/>
      <c r="H175" s="405">
        <v>0</v>
      </c>
      <c r="I175" s="406"/>
      <c r="J175" s="407">
        <f t="shared" si="2"/>
        <v>0</v>
      </c>
    </row>
    <row r="176" spans="1:10" s="90" customFormat="1" ht="15" hidden="1" thickBot="1">
      <c r="A176" s="3"/>
      <c r="B176" s="204">
        <v>3</v>
      </c>
      <c r="C176" s="205" t="s">
        <v>147</v>
      </c>
      <c r="D176" s="3">
        <v>1</v>
      </c>
      <c r="E176" s="3" t="s">
        <v>395</v>
      </c>
      <c r="F176" s="25">
        <v>27550068</v>
      </c>
      <c r="G176" s="25"/>
      <c r="H176" s="25">
        <v>27550068</v>
      </c>
      <c r="I176" s="3"/>
      <c r="J176" s="25">
        <f t="shared" si="2"/>
        <v>0</v>
      </c>
    </row>
    <row r="177" spans="1:12" s="90" customFormat="1" ht="15" hidden="1" thickBot="1">
      <c r="A177" s="3"/>
      <c r="B177" s="187">
        <v>31</v>
      </c>
      <c r="C177" s="188" t="s">
        <v>148</v>
      </c>
      <c r="D177" s="3">
        <v>2</v>
      </c>
      <c r="E177" s="3" t="s">
        <v>395</v>
      </c>
      <c r="F177" s="25">
        <v>27550068</v>
      </c>
      <c r="G177" s="25"/>
      <c r="H177" s="25">
        <v>27550068</v>
      </c>
      <c r="I177" s="3"/>
      <c r="J177" s="25">
        <f t="shared" si="2"/>
        <v>0</v>
      </c>
    </row>
    <row r="178" spans="1:12" s="90" customFormat="1" ht="15" hidden="1" thickBot="1">
      <c r="A178" s="3"/>
      <c r="B178" s="187">
        <v>3105</v>
      </c>
      <c r="C178" s="188" t="s">
        <v>149</v>
      </c>
      <c r="D178" s="3">
        <v>4</v>
      </c>
      <c r="E178" s="3" t="s">
        <v>395</v>
      </c>
      <c r="F178" s="25">
        <v>9968021</v>
      </c>
      <c r="G178" s="25"/>
      <c r="H178" s="25">
        <v>9968021</v>
      </c>
      <c r="I178" s="3"/>
      <c r="J178" s="25">
        <f t="shared" si="2"/>
        <v>0</v>
      </c>
    </row>
    <row r="179" spans="1:12" s="90" customFormat="1" ht="15" hidden="1" thickBot="1">
      <c r="A179" s="3"/>
      <c r="B179" s="187">
        <v>310506</v>
      </c>
      <c r="C179" s="188" t="s">
        <v>149</v>
      </c>
      <c r="D179" s="3">
        <v>6</v>
      </c>
      <c r="E179" s="3" t="s">
        <v>395</v>
      </c>
      <c r="F179" s="25">
        <v>9968021</v>
      </c>
      <c r="G179" s="25"/>
      <c r="H179" s="25">
        <v>9968021</v>
      </c>
      <c r="I179" s="3"/>
      <c r="J179" s="25">
        <f t="shared" si="2"/>
        <v>0</v>
      </c>
    </row>
    <row r="180" spans="1:12" s="90" customFormat="1" ht="15" hidden="1" thickBot="1">
      <c r="A180" s="3"/>
      <c r="B180" s="19">
        <v>3105060002</v>
      </c>
      <c r="C180" s="20" t="s">
        <v>150</v>
      </c>
      <c r="D180" s="3">
        <v>10</v>
      </c>
      <c r="E180" s="3" t="s">
        <v>5</v>
      </c>
      <c r="F180" s="25">
        <v>97422003</v>
      </c>
      <c r="G180" s="25"/>
      <c r="H180" s="25">
        <v>97422003</v>
      </c>
      <c r="I180" s="3"/>
      <c r="J180" s="25">
        <f t="shared" si="2"/>
        <v>0</v>
      </c>
    </row>
    <row r="181" spans="1:12" s="90" customFormat="1" ht="15" hidden="1" thickBot="1">
      <c r="A181" s="3"/>
      <c r="B181" s="19">
        <v>3105060203</v>
      </c>
      <c r="C181" s="20" t="s">
        <v>151</v>
      </c>
      <c r="D181" s="3">
        <v>10</v>
      </c>
      <c r="E181" s="3" t="s">
        <v>5</v>
      </c>
      <c r="F181" s="25">
        <v>0</v>
      </c>
      <c r="G181" s="25"/>
      <c r="H181" s="25">
        <v>0</v>
      </c>
      <c r="I181" s="3"/>
      <c r="J181" s="25">
        <f t="shared" si="2"/>
        <v>0</v>
      </c>
    </row>
    <row r="182" spans="1:12" s="90" customFormat="1" ht="15" hidden="1" thickBot="1">
      <c r="A182" s="3"/>
      <c r="B182" s="19">
        <v>3105060204</v>
      </c>
      <c r="C182" s="20" t="s">
        <v>152</v>
      </c>
      <c r="D182" s="3">
        <v>10</v>
      </c>
      <c r="E182" s="3" t="s">
        <v>5</v>
      </c>
      <c r="F182" s="25">
        <v>77648</v>
      </c>
      <c r="G182" s="25"/>
      <c r="H182" s="25">
        <v>77648</v>
      </c>
      <c r="I182" s="3"/>
      <c r="J182" s="25">
        <f t="shared" si="2"/>
        <v>0</v>
      </c>
    </row>
    <row r="183" spans="1:12" s="90" customFormat="1" ht="15" hidden="1" thickBot="1">
      <c r="A183" s="3"/>
      <c r="B183" s="19">
        <v>3105062600</v>
      </c>
      <c r="C183" s="20" t="s">
        <v>153</v>
      </c>
      <c r="D183" s="3">
        <v>10</v>
      </c>
      <c r="E183" s="3" t="s">
        <v>5</v>
      </c>
      <c r="F183" s="25">
        <v>87376334</v>
      </c>
      <c r="G183" s="25"/>
      <c r="H183" s="25">
        <v>87376334</v>
      </c>
      <c r="I183" s="3"/>
      <c r="J183" s="25">
        <f t="shared" si="2"/>
        <v>0</v>
      </c>
    </row>
    <row r="184" spans="1:12" s="90" customFormat="1" ht="15" hidden="1" thickBot="1">
      <c r="A184" s="3"/>
      <c r="B184" s="187">
        <v>3109</v>
      </c>
      <c r="C184" s="188" t="s">
        <v>154</v>
      </c>
      <c r="D184" s="3">
        <v>4</v>
      </c>
      <c r="E184" s="3" t="s">
        <v>395</v>
      </c>
      <c r="F184" s="25">
        <v>17582047</v>
      </c>
      <c r="G184" s="25"/>
      <c r="H184" s="25">
        <v>2630555</v>
      </c>
      <c r="I184" s="3"/>
      <c r="J184" s="25">
        <f t="shared" si="2"/>
        <v>14951492</v>
      </c>
    </row>
    <row r="185" spans="1:12" s="90" customFormat="1" ht="15" hidden="1" thickBot="1">
      <c r="A185" s="3"/>
      <c r="B185" s="187">
        <v>310901</v>
      </c>
      <c r="C185" s="188" t="s">
        <v>155</v>
      </c>
      <c r="D185" s="3">
        <v>6</v>
      </c>
      <c r="E185" s="3" t="s">
        <v>395</v>
      </c>
      <c r="F185" s="25">
        <v>71286733</v>
      </c>
      <c r="G185" s="25"/>
      <c r="H185" s="25">
        <v>51074131</v>
      </c>
      <c r="I185" s="3"/>
      <c r="J185" s="25">
        <f t="shared" si="2"/>
        <v>20212602</v>
      </c>
    </row>
    <row r="186" spans="1:12" s="90" customFormat="1" ht="15" hidden="1" thickBot="1">
      <c r="A186" s="3"/>
      <c r="B186" s="19">
        <v>3109010001</v>
      </c>
      <c r="C186" s="20" t="s">
        <v>156</v>
      </c>
      <c r="D186" s="3">
        <v>10</v>
      </c>
      <c r="E186" s="3" t="s">
        <v>5</v>
      </c>
      <c r="F186" s="25">
        <v>21185093</v>
      </c>
      <c r="G186" s="25"/>
      <c r="H186" s="25">
        <v>21185093</v>
      </c>
      <c r="I186" s="3"/>
      <c r="J186" s="25">
        <f t="shared" si="2"/>
        <v>0</v>
      </c>
    </row>
    <row r="187" spans="1:12" s="90" customFormat="1" ht="15" hidden="1" thickBot="1">
      <c r="A187" s="3"/>
      <c r="B187" s="19">
        <v>3109010100</v>
      </c>
      <c r="C187" s="20" t="s">
        <v>157</v>
      </c>
      <c r="D187" s="3">
        <v>10</v>
      </c>
      <c r="E187" s="3" t="s">
        <v>5</v>
      </c>
      <c r="F187" s="25">
        <v>0</v>
      </c>
      <c r="G187" s="25"/>
      <c r="H187" s="25">
        <v>0</v>
      </c>
      <c r="I187" s="3"/>
      <c r="J187" s="25">
        <f t="shared" si="2"/>
        <v>0</v>
      </c>
    </row>
    <row r="188" spans="1:12">
      <c r="A188" s="415">
        <v>21</v>
      </c>
      <c r="B188" s="429">
        <v>3109010111</v>
      </c>
      <c r="C188" s="467" t="s">
        <v>158</v>
      </c>
      <c r="D188" s="404">
        <v>10</v>
      </c>
      <c r="E188" s="404" t="s">
        <v>5</v>
      </c>
      <c r="F188" s="405">
        <v>0</v>
      </c>
      <c r="G188" s="405"/>
      <c r="H188" s="405">
        <v>0</v>
      </c>
      <c r="I188" s="406"/>
      <c r="J188" s="409">
        <f t="shared" si="2"/>
        <v>0</v>
      </c>
      <c r="K188" s="470" t="s">
        <v>587</v>
      </c>
      <c r="L188" s="471"/>
    </row>
    <row r="189" spans="1:12">
      <c r="A189" s="415">
        <v>21</v>
      </c>
      <c r="B189" s="429">
        <v>3109010112</v>
      </c>
      <c r="C189" s="467" t="s">
        <v>159</v>
      </c>
      <c r="D189" s="404">
        <v>10</v>
      </c>
      <c r="E189" s="404" t="s">
        <v>5</v>
      </c>
      <c r="F189" s="405">
        <v>0</v>
      </c>
      <c r="G189" s="405"/>
      <c r="H189" s="405">
        <v>0</v>
      </c>
      <c r="I189" s="406"/>
      <c r="J189" s="409">
        <f t="shared" si="2"/>
        <v>0</v>
      </c>
      <c r="K189" s="472"/>
      <c r="L189" s="473"/>
    </row>
    <row r="190" spans="1:12">
      <c r="A190" s="415">
        <v>21</v>
      </c>
      <c r="B190" s="429">
        <v>3109010113</v>
      </c>
      <c r="C190" s="468" t="s">
        <v>160</v>
      </c>
      <c r="D190" s="404">
        <v>10</v>
      </c>
      <c r="E190" s="404" t="s">
        <v>5</v>
      </c>
      <c r="F190" s="405">
        <v>0</v>
      </c>
      <c r="G190" s="405"/>
      <c r="H190" s="405">
        <v>0</v>
      </c>
      <c r="I190" s="406"/>
      <c r="J190" s="409">
        <f t="shared" si="2"/>
        <v>0</v>
      </c>
      <c r="K190" s="472"/>
      <c r="L190" s="473"/>
    </row>
    <row r="191" spans="1:12">
      <c r="A191" s="415">
        <v>21</v>
      </c>
      <c r="B191" s="429">
        <v>3109010114</v>
      </c>
      <c r="C191" s="468" t="s">
        <v>161</v>
      </c>
      <c r="D191" s="404">
        <v>10</v>
      </c>
      <c r="E191" s="404" t="s">
        <v>5</v>
      </c>
      <c r="F191" s="405">
        <v>0</v>
      </c>
      <c r="G191" s="405"/>
      <c r="H191" s="405">
        <v>0</v>
      </c>
      <c r="I191" s="406"/>
      <c r="J191" s="409">
        <f t="shared" si="2"/>
        <v>0</v>
      </c>
      <c r="K191" s="472"/>
      <c r="L191" s="473"/>
    </row>
    <row r="192" spans="1:12">
      <c r="A192" s="415">
        <v>21</v>
      </c>
      <c r="B192" s="429">
        <v>3109010115</v>
      </c>
      <c r="C192" s="468" t="s">
        <v>287</v>
      </c>
      <c r="D192" s="404">
        <v>10</v>
      </c>
      <c r="E192" s="404" t="s">
        <v>5</v>
      </c>
      <c r="F192" s="405">
        <v>0</v>
      </c>
      <c r="G192" s="405"/>
      <c r="H192" s="405">
        <v>0</v>
      </c>
      <c r="I192" s="406"/>
      <c r="J192" s="409">
        <f t="shared" si="2"/>
        <v>0</v>
      </c>
      <c r="K192" s="472"/>
      <c r="L192" s="473"/>
    </row>
    <row r="193" spans="1:12">
      <c r="A193" s="415">
        <v>21</v>
      </c>
      <c r="B193" s="429">
        <v>3109010116</v>
      </c>
      <c r="C193" s="468" t="s">
        <v>474</v>
      </c>
      <c r="D193" s="404">
        <v>10</v>
      </c>
      <c r="E193" s="404" t="s">
        <v>5</v>
      </c>
      <c r="F193" s="410">
        <v>0</v>
      </c>
      <c r="G193" s="410"/>
      <c r="H193" s="410">
        <v>0</v>
      </c>
      <c r="I193" s="404"/>
      <c r="J193" s="409">
        <f t="shared" si="2"/>
        <v>0</v>
      </c>
      <c r="K193" s="472"/>
      <c r="L193" s="473"/>
    </row>
    <row r="194" spans="1:12" ht="14.5" thickBot="1">
      <c r="A194" s="415">
        <v>21</v>
      </c>
      <c r="B194" s="429">
        <v>3109010117</v>
      </c>
      <c r="C194" s="468" t="s">
        <v>496</v>
      </c>
      <c r="D194" s="404">
        <v>10</v>
      </c>
      <c r="E194" s="404" t="s">
        <v>5</v>
      </c>
      <c r="F194" s="405">
        <v>0</v>
      </c>
      <c r="G194" s="405"/>
      <c r="H194" s="405">
        <v>0</v>
      </c>
      <c r="I194" s="406"/>
      <c r="J194" s="409">
        <f t="shared" si="2"/>
        <v>0</v>
      </c>
      <c r="K194" s="474"/>
      <c r="L194" s="475"/>
    </row>
    <row r="195" spans="1:12" s="90" customFormat="1" ht="15" hidden="1" thickBot="1">
      <c r="A195" s="3"/>
      <c r="B195" s="19">
        <v>3109010200</v>
      </c>
      <c r="C195" s="211" t="s">
        <v>162</v>
      </c>
      <c r="D195" s="3">
        <v>10</v>
      </c>
      <c r="E195" s="3" t="s">
        <v>5</v>
      </c>
      <c r="F195" s="25">
        <v>0</v>
      </c>
      <c r="G195" s="25"/>
      <c r="H195" s="25">
        <v>0</v>
      </c>
      <c r="I195" s="3"/>
      <c r="J195" s="25">
        <f t="shared" si="2"/>
        <v>0</v>
      </c>
    </row>
    <row r="196" spans="1:12" s="90" customFormat="1" ht="15" hidden="1" thickBot="1">
      <c r="A196" s="3"/>
      <c r="B196" s="19">
        <v>3109010201</v>
      </c>
      <c r="C196" s="211" t="s">
        <v>163</v>
      </c>
      <c r="D196" s="3">
        <v>10</v>
      </c>
      <c r="E196" s="3" t="s">
        <v>5</v>
      </c>
      <c r="F196" s="25">
        <v>29889038</v>
      </c>
      <c r="G196" s="25"/>
      <c r="H196" s="25">
        <v>29889038</v>
      </c>
      <c r="I196" s="3"/>
      <c r="J196" s="25">
        <f t="shared" si="2"/>
        <v>0</v>
      </c>
    </row>
    <row r="197" spans="1:12" s="90" customFormat="1" ht="15" hidden="1" thickBot="1">
      <c r="A197" s="3"/>
      <c r="B197" s="207">
        <v>3109010202</v>
      </c>
      <c r="C197" s="208" t="s">
        <v>164</v>
      </c>
      <c r="D197" s="3">
        <v>10</v>
      </c>
      <c r="E197" s="3" t="s">
        <v>5</v>
      </c>
      <c r="F197" s="25">
        <v>0</v>
      </c>
      <c r="G197" s="25"/>
      <c r="H197" s="25">
        <v>0</v>
      </c>
      <c r="I197" s="3"/>
      <c r="J197" s="25">
        <f t="shared" si="2"/>
        <v>0</v>
      </c>
    </row>
    <row r="198" spans="1:12" s="90" customFormat="1" ht="15" hidden="1" thickBot="1">
      <c r="A198" s="3"/>
      <c r="B198" s="207">
        <v>3109010203</v>
      </c>
      <c r="C198" s="208" t="s">
        <v>289</v>
      </c>
      <c r="D198" s="3">
        <v>10</v>
      </c>
      <c r="E198" s="3" t="s">
        <v>5</v>
      </c>
      <c r="F198" s="25">
        <v>0</v>
      </c>
      <c r="G198" s="25"/>
      <c r="H198" s="25">
        <v>0</v>
      </c>
      <c r="I198" s="3"/>
      <c r="J198" s="25">
        <f t="shared" si="2"/>
        <v>0</v>
      </c>
    </row>
    <row r="199" spans="1:12" s="90" customFormat="1" ht="15" hidden="1" thickBot="1">
      <c r="A199" s="3"/>
      <c r="B199" s="207">
        <v>3109010204</v>
      </c>
      <c r="C199" s="208" t="s">
        <v>475</v>
      </c>
      <c r="D199" s="3">
        <v>10</v>
      </c>
      <c r="E199" s="3" t="s">
        <v>5</v>
      </c>
      <c r="F199" s="25">
        <v>20212602</v>
      </c>
      <c r="G199" s="25"/>
      <c r="H199" s="25">
        <v>0</v>
      </c>
      <c r="I199" s="3"/>
      <c r="J199" s="25">
        <f t="shared" si="2"/>
        <v>20212602</v>
      </c>
    </row>
    <row r="200" spans="1:12" s="90" customFormat="1" ht="15" hidden="1" thickBot="1">
      <c r="A200" s="3"/>
      <c r="B200" s="209">
        <v>3109010205</v>
      </c>
      <c r="C200" s="210" t="s">
        <v>497</v>
      </c>
      <c r="D200" s="3">
        <v>10</v>
      </c>
      <c r="E200" s="3" t="s">
        <v>5</v>
      </c>
      <c r="F200" s="25">
        <v>0</v>
      </c>
      <c r="G200" s="25"/>
      <c r="H200" s="25">
        <v>0</v>
      </c>
      <c r="I200" s="3"/>
      <c r="J200" s="25">
        <f t="shared" si="2"/>
        <v>0</v>
      </c>
    </row>
    <row r="201" spans="1:12" s="90" customFormat="1" ht="15" hidden="1" thickBot="1">
      <c r="A201" s="3"/>
      <c r="B201" s="187">
        <v>310902</v>
      </c>
      <c r="C201" s="188" t="s">
        <v>165</v>
      </c>
      <c r="D201" s="3">
        <v>6</v>
      </c>
      <c r="E201" s="3" t="s">
        <v>395</v>
      </c>
      <c r="F201" s="25">
        <v>53704686</v>
      </c>
      <c r="G201" s="25"/>
      <c r="H201" s="25">
        <v>53704686</v>
      </c>
      <c r="I201" s="3"/>
      <c r="J201" s="25">
        <f t="shared" ref="J201:J264" si="3">+F201-H201</f>
        <v>0</v>
      </c>
    </row>
    <row r="202" spans="1:12" s="90" customFormat="1" ht="15" hidden="1" customHeight="1">
      <c r="A202" s="3"/>
      <c r="B202" s="19">
        <v>3109020001</v>
      </c>
      <c r="C202" s="20" t="s">
        <v>166</v>
      </c>
      <c r="D202" s="3">
        <v>10</v>
      </c>
      <c r="E202" s="3" t="s">
        <v>5</v>
      </c>
      <c r="F202" s="25">
        <v>0</v>
      </c>
      <c r="G202" s="25"/>
      <c r="H202" s="25">
        <v>0</v>
      </c>
      <c r="I202" s="3"/>
      <c r="J202" s="25">
        <f t="shared" si="3"/>
        <v>0</v>
      </c>
    </row>
    <row r="203" spans="1:12" s="90" customFormat="1" ht="15" hidden="1" customHeight="1">
      <c r="A203" s="3"/>
      <c r="B203" s="19">
        <v>3109020002</v>
      </c>
      <c r="C203" s="211" t="s">
        <v>167</v>
      </c>
      <c r="D203" s="3">
        <v>10</v>
      </c>
      <c r="E203" s="3" t="s">
        <v>5</v>
      </c>
      <c r="F203" s="25">
        <v>8804544</v>
      </c>
      <c r="G203" s="25"/>
      <c r="H203" s="25">
        <v>8804544</v>
      </c>
      <c r="I203" s="3"/>
      <c r="J203" s="25">
        <f t="shared" si="3"/>
        <v>0</v>
      </c>
    </row>
    <row r="204" spans="1:12" s="90" customFormat="1" ht="15" hidden="1" customHeight="1">
      <c r="A204" s="3"/>
      <c r="B204" s="19">
        <v>3109020003</v>
      </c>
      <c r="C204" s="211" t="s">
        <v>168</v>
      </c>
      <c r="D204" s="3">
        <v>10</v>
      </c>
      <c r="E204" s="3" t="s">
        <v>5</v>
      </c>
      <c r="F204" s="25">
        <v>0</v>
      </c>
      <c r="G204" s="25"/>
      <c r="H204" s="25">
        <v>0</v>
      </c>
      <c r="I204" s="3"/>
      <c r="J204" s="25">
        <f t="shared" si="3"/>
        <v>0</v>
      </c>
    </row>
    <row r="205" spans="1:12" s="90" customFormat="1" ht="15" hidden="1" customHeight="1">
      <c r="A205" s="3"/>
      <c r="B205" s="207">
        <v>3109020004</v>
      </c>
      <c r="C205" s="208" t="s">
        <v>169</v>
      </c>
      <c r="D205" s="3">
        <v>10</v>
      </c>
      <c r="E205" s="3" t="s">
        <v>5</v>
      </c>
      <c r="F205" s="25">
        <v>41950096</v>
      </c>
      <c r="G205" s="25"/>
      <c r="H205" s="25">
        <v>41950096</v>
      </c>
      <c r="I205" s="3"/>
      <c r="J205" s="25">
        <f t="shared" si="3"/>
        <v>0</v>
      </c>
    </row>
    <row r="206" spans="1:12" s="90" customFormat="1" ht="15" hidden="1" customHeight="1">
      <c r="A206" s="3"/>
      <c r="B206" s="207">
        <v>3109020005</v>
      </c>
      <c r="C206" s="208" t="s">
        <v>290</v>
      </c>
      <c r="D206" s="3">
        <v>10</v>
      </c>
      <c r="E206" s="3" t="s">
        <v>5</v>
      </c>
      <c r="F206" s="25">
        <v>2950046</v>
      </c>
      <c r="G206" s="25"/>
      <c r="H206" s="25">
        <v>2950046</v>
      </c>
      <c r="I206" s="3"/>
      <c r="J206" s="25">
        <f t="shared" si="3"/>
        <v>0</v>
      </c>
    </row>
    <row r="207" spans="1:12" s="90" customFormat="1" ht="15" hidden="1" customHeight="1">
      <c r="A207" s="3"/>
      <c r="B207" s="207">
        <v>3109020006</v>
      </c>
      <c r="C207" s="208" t="s">
        <v>476</v>
      </c>
      <c r="D207" s="3">
        <v>10</v>
      </c>
      <c r="E207" s="3" t="s">
        <v>5</v>
      </c>
      <c r="F207" s="25">
        <v>0</v>
      </c>
      <c r="G207" s="25"/>
      <c r="H207" s="25">
        <v>0</v>
      </c>
      <c r="I207" s="3"/>
      <c r="J207" s="25">
        <f t="shared" si="3"/>
        <v>0</v>
      </c>
    </row>
    <row r="208" spans="1:12" s="90" customFormat="1" ht="15" hidden="1" customHeight="1" thickBot="1">
      <c r="A208" s="3"/>
      <c r="B208" s="19">
        <v>3109020007</v>
      </c>
      <c r="C208" s="211" t="s">
        <v>498</v>
      </c>
      <c r="D208" s="3">
        <v>10</v>
      </c>
      <c r="E208" s="3" t="s">
        <v>5</v>
      </c>
      <c r="F208" s="25">
        <v>0</v>
      </c>
      <c r="G208" s="25"/>
      <c r="H208" s="25">
        <v>0</v>
      </c>
      <c r="I208" s="3"/>
      <c r="J208" s="25">
        <f t="shared" si="3"/>
        <v>0</v>
      </c>
    </row>
    <row r="209" spans="1:12" ht="15" customHeight="1">
      <c r="A209" s="415">
        <v>21</v>
      </c>
      <c r="B209" s="429">
        <v>3109020011</v>
      </c>
      <c r="C209" s="465" t="s">
        <v>158</v>
      </c>
      <c r="D209" s="404">
        <v>10</v>
      </c>
      <c r="E209" s="404" t="s">
        <v>5</v>
      </c>
      <c r="F209" s="410">
        <v>0</v>
      </c>
      <c r="G209" s="410"/>
      <c r="H209" s="410">
        <v>0</v>
      </c>
      <c r="I209" s="404"/>
      <c r="J209" s="407">
        <f t="shared" si="3"/>
        <v>0</v>
      </c>
      <c r="K209" s="470" t="s">
        <v>587</v>
      </c>
      <c r="L209" s="471"/>
    </row>
    <row r="210" spans="1:12" ht="15" customHeight="1">
      <c r="A210" s="415">
        <v>21</v>
      </c>
      <c r="B210" s="429">
        <v>3109020012</v>
      </c>
      <c r="C210" s="465" t="s">
        <v>159</v>
      </c>
      <c r="D210" s="404">
        <v>10</v>
      </c>
      <c r="E210" s="404" t="s">
        <v>5</v>
      </c>
      <c r="F210" s="410">
        <v>0</v>
      </c>
      <c r="G210" s="410"/>
      <c r="H210" s="410">
        <v>0</v>
      </c>
      <c r="I210" s="404"/>
      <c r="J210" s="407">
        <f t="shared" si="3"/>
        <v>0</v>
      </c>
      <c r="K210" s="472"/>
      <c r="L210" s="473"/>
    </row>
    <row r="211" spans="1:12" ht="15" customHeight="1">
      <c r="A211" s="415">
        <v>21</v>
      </c>
      <c r="B211" s="429">
        <v>3109020013</v>
      </c>
      <c r="C211" s="468" t="s">
        <v>160</v>
      </c>
      <c r="D211" s="404">
        <v>10</v>
      </c>
      <c r="E211" s="404" t="s">
        <v>5</v>
      </c>
      <c r="F211" s="405">
        <v>0</v>
      </c>
      <c r="G211" s="405"/>
      <c r="H211" s="405">
        <v>0</v>
      </c>
      <c r="I211" s="406"/>
      <c r="J211" s="407">
        <f t="shared" si="3"/>
        <v>0</v>
      </c>
      <c r="K211" s="472"/>
      <c r="L211" s="473"/>
    </row>
    <row r="212" spans="1:12" ht="15" customHeight="1">
      <c r="A212" s="415">
        <v>21</v>
      </c>
      <c r="B212" s="429">
        <v>3109020014</v>
      </c>
      <c r="C212" s="468" t="s">
        <v>161</v>
      </c>
      <c r="D212" s="404">
        <v>10</v>
      </c>
      <c r="E212" s="404" t="s">
        <v>5</v>
      </c>
      <c r="F212" s="405">
        <v>0</v>
      </c>
      <c r="G212" s="405"/>
      <c r="H212" s="405">
        <v>0</v>
      </c>
      <c r="I212" s="406"/>
      <c r="J212" s="407">
        <f t="shared" si="3"/>
        <v>0</v>
      </c>
      <c r="K212" s="472"/>
      <c r="L212" s="473"/>
    </row>
    <row r="213" spans="1:12" ht="15" customHeight="1">
      <c r="A213" s="415">
        <v>21</v>
      </c>
      <c r="B213" s="429">
        <v>3109020015</v>
      </c>
      <c r="C213" s="468" t="s">
        <v>287</v>
      </c>
      <c r="D213" s="404">
        <v>10</v>
      </c>
      <c r="E213" s="404" t="s">
        <v>5</v>
      </c>
      <c r="F213" s="405">
        <v>0</v>
      </c>
      <c r="G213" s="405"/>
      <c r="H213" s="405">
        <v>0</v>
      </c>
      <c r="I213" s="406"/>
      <c r="J213" s="407">
        <f t="shared" si="3"/>
        <v>0</v>
      </c>
      <c r="K213" s="472"/>
      <c r="L213" s="473"/>
    </row>
    <row r="214" spans="1:12">
      <c r="A214" s="415">
        <v>21</v>
      </c>
      <c r="B214" s="429">
        <v>3109020016</v>
      </c>
      <c r="C214" s="468" t="s">
        <v>474</v>
      </c>
      <c r="D214" s="404">
        <v>10</v>
      </c>
      <c r="E214" s="404" t="s">
        <v>5</v>
      </c>
      <c r="F214" s="410">
        <v>0</v>
      </c>
      <c r="G214" s="410"/>
      <c r="H214" s="410">
        <v>0</v>
      </c>
      <c r="I214" s="404"/>
      <c r="J214" s="407">
        <f t="shared" si="3"/>
        <v>0</v>
      </c>
      <c r="K214" s="472"/>
      <c r="L214" s="473"/>
    </row>
    <row r="215" spans="1:12" ht="14.5" thickBot="1">
      <c r="A215" s="415">
        <v>21</v>
      </c>
      <c r="B215" s="429">
        <v>3109020017</v>
      </c>
      <c r="C215" s="468" t="s">
        <v>496</v>
      </c>
      <c r="D215" s="404">
        <v>10</v>
      </c>
      <c r="E215" s="404" t="s">
        <v>5</v>
      </c>
      <c r="F215" s="405">
        <v>0</v>
      </c>
      <c r="G215" s="405"/>
      <c r="H215" s="405">
        <v>0</v>
      </c>
      <c r="I215" s="406"/>
      <c r="J215" s="407">
        <f t="shared" si="3"/>
        <v>0</v>
      </c>
      <c r="K215" s="474"/>
      <c r="L215" s="475"/>
    </row>
    <row r="216" spans="1:12" s="90" customFormat="1" ht="14.5" hidden="1">
      <c r="A216" s="3"/>
      <c r="B216" s="19">
        <v>3109020100</v>
      </c>
      <c r="C216" s="20" t="s">
        <v>170</v>
      </c>
      <c r="D216" s="3">
        <v>10</v>
      </c>
      <c r="E216" s="3" t="s">
        <v>5</v>
      </c>
      <c r="F216" s="25">
        <v>0</v>
      </c>
      <c r="G216" s="25"/>
      <c r="H216" s="25">
        <v>0</v>
      </c>
      <c r="I216" s="3"/>
      <c r="J216" s="25">
        <f t="shared" si="3"/>
        <v>0</v>
      </c>
    </row>
    <row r="217" spans="1:12" s="90" customFormat="1" ht="14.5" hidden="1">
      <c r="A217" s="3"/>
      <c r="B217" s="19">
        <v>3109020111</v>
      </c>
      <c r="C217" s="20" t="s">
        <v>499</v>
      </c>
      <c r="D217" s="3">
        <v>10</v>
      </c>
      <c r="E217" s="3" t="s">
        <v>5</v>
      </c>
      <c r="F217" s="25">
        <v>0</v>
      </c>
      <c r="G217" s="25"/>
      <c r="H217" s="25">
        <v>0</v>
      </c>
      <c r="I217" s="3"/>
      <c r="J217" s="25">
        <f t="shared" si="3"/>
        <v>0</v>
      </c>
    </row>
    <row r="218" spans="1:12" s="90" customFormat="1" ht="14.5" hidden="1">
      <c r="A218" s="3"/>
      <c r="B218" s="187">
        <v>3110</v>
      </c>
      <c r="C218" s="188" t="s">
        <v>171</v>
      </c>
      <c r="D218" s="3">
        <v>4</v>
      </c>
      <c r="E218" s="3" t="s">
        <v>395</v>
      </c>
      <c r="F218" s="25">
        <v>0</v>
      </c>
      <c r="G218" s="25"/>
      <c r="H218" s="25">
        <v>20212602</v>
      </c>
      <c r="I218" s="3"/>
      <c r="J218" s="25">
        <f t="shared" si="3"/>
        <v>-20212602</v>
      </c>
    </row>
    <row r="219" spans="1:12" s="90" customFormat="1" ht="14.5" hidden="1">
      <c r="A219" s="3"/>
      <c r="B219" s="187">
        <v>311001</v>
      </c>
      <c r="C219" s="188" t="s">
        <v>172</v>
      </c>
      <c r="D219" s="3">
        <v>6</v>
      </c>
      <c r="E219" s="3" t="s">
        <v>395</v>
      </c>
      <c r="F219" s="25">
        <v>0</v>
      </c>
      <c r="G219" s="25"/>
      <c r="H219" s="25">
        <v>20212602</v>
      </c>
      <c r="I219" s="3"/>
      <c r="J219" s="25">
        <f t="shared" si="3"/>
        <v>-20212602</v>
      </c>
    </row>
    <row r="220" spans="1:12" s="90" customFormat="1" ht="14.5" hidden="1">
      <c r="A220" s="3"/>
      <c r="B220" s="207">
        <v>3110010001</v>
      </c>
      <c r="C220" s="212" t="s">
        <v>173</v>
      </c>
      <c r="D220" s="3">
        <v>10</v>
      </c>
      <c r="E220" s="3" t="s">
        <v>5</v>
      </c>
      <c r="F220" s="25">
        <v>0</v>
      </c>
      <c r="G220" s="25"/>
      <c r="H220" s="25">
        <v>20212602</v>
      </c>
      <c r="I220" s="3"/>
      <c r="J220" s="25">
        <f t="shared" si="3"/>
        <v>-20212602</v>
      </c>
    </row>
    <row r="221" spans="1:12" s="90" customFormat="1" ht="14.5" hidden="1">
      <c r="A221" s="3"/>
      <c r="B221" s="187">
        <v>311002</v>
      </c>
      <c r="C221" s="188" t="s">
        <v>174</v>
      </c>
      <c r="D221" s="3">
        <v>6</v>
      </c>
      <c r="E221" s="3" t="s">
        <v>395</v>
      </c>
      <c r="F221" s="25">
        <v>0</v>
      </c>
      <c r="G221" s="25"/>
      <c r="H221" s="25">
        <v>0</v>
      </c>
      <c r="I221" s="3"/>
      <c r="J221" s="25">
        <f t="shared" si="3"/>
        <v>0</v>
      </c>
    </row>
    <row r="222" spans="1:12" s="90" customFormat="1" ht="14.5" hidden="1">
      <c r="A222" s="3"/>
      <c r="B222" s="207">
        <v>3110020001</v>
      </c>
      <c r="C222" s="212" t="s">
        <v>175</v>
      </c>
      <c r="D222" s="3">
        <v>10</v>
      </c>
      <c r="E222" s="3" t="s">
        <v>5</v>
      </c>
      <c r="F222" s="25">
        <v>0</v>
      </c>
      <c r="G222" s="25"/>
      <c r="H222" s="25">
        <v>0</v>
      </c>
      <c r="I222" s="3"/>
      <c r="J222" s="25">
        <f t="shared" si="3"/>
        <v>0</v>
      </c>
    </row>
    <row r="223" spans="1:12" s="90" customFormat="1" ht="14.5" hidden="1">
      <c r="A223" s="3"/>
      <c r="B223" s="204">
        <v>4</v>
      </c>
      <c r="C223" s="205" t="s">
        <v>177</v>
      </c>
      <c r="D223" s="3">
        <v>1</v>
      </c>
      <c r="E223" s="3" t="s">
        <v>395</v>
      </c>
      <c r="F223" s="25">
        <v>157408476</v>
      </c>
      <c r="G223" s="25"/>
      <c r="H223" s="25">
        <v>0</v>
      </c>
      <c r="I223" s="3"/>
      <c r="J223" s="25">
        <f t="shared" si="3"/>
        <v>157408476</v>
      </c>
    </row>
    <row r="224" spans="1:12" s="90" customFormat="1" ht="14.5" hidden="1">
      <c r="A224" s="3"/>
      <c r="B224" s="187">
        <v>44</v>
      </c>
      <c r="C224" s="188" t="s">
        <v>178</v>
      </c>
      <c r="D224" s="3">
        <v>2</v>
      </c>
      <c r="E224" s="3" t="s">
        <v>395</v>
      </c>
      <c r="F224" s="25">
        <v>149158442</v>
      </c>
      <c r="G224" s="25"/>
      <c r="H224" s="25">
        <v>0</v>
      </c>
      <c r="I224" s="3"/>
      <c r="J224" s="25">
        <f t="shared" si="3"/>
        <v>149158442</v>
      </c>
    </row>
    <row r="225" spans="1:10" s="90" customFormat="1" ht="14.5" hidden="1">
      <c r="A225" s="3"/>
      <c r="B225" s="187">
        <v>4428</v>
      </c>
      <c r="C225" s="188" t="s">
        <v>179</v>
      </c>
      <c r="D225" s="3">
        <v>4</v>
      </c>
      <c r="E225" s="3" t="s">
        <v>395</v>
      </c>
      <c r="F225" s="25">
        <v>149158442</v>
      </c>
      <c r="G225" s="25"/>
      <c r="H225" s="25">
        <v>0</v>
      </c>
      <c r="I225" s="3"/>
      <c r="J225" s="25">
        <f t="shared" si="3"/>
        <v>149158442</v>
      </c>
    </row>
    <row r="226" spans="1:10" s="90" customFormat="1" ht="14.5" hidden="1">
      <c r="A226" s="3"/>
      <c r="B226" s="187">
        <v>442802</v>
      </c>
      <c r="C226" s="188" t="s">
        <v>180</v>
      </c>
      <c r="D226" s="3">
        <v>6</v>
      </c>
      <c r="E226" s="3" t="s">
        <v>395</v>
      </c>
      <c r="F226" s="25">
        <v>0</v>
      </c>
      <c r="G226" s="25"/>
      <c r="H226" s="25">
        <v>0</v>
      </c>
      <c r="I226" s="3"/>
      <c r="J226" s="25">
        <f t="shared" si="3"/>
        <v>0</v>
      </c>
    </row>
    <row r="227" spans="1:10">
      <c r="A227" s="415" t="s">
        <v>379</v>
      </c>
      <c r="B227" s="429">
        <v>4428020001</v>
      </c>
      <c r="C227" s="465" t="s">
        <v>181</v>
      </c>
      <c r="D227" s="404">
        <v>10</v>
      </c>
      <c r="E227" s="404" t="s">
        <v>5</v>
      </c>
      <c r="F227" s="405">
        <v>0</v>
      </c>
      <c r="G227" s="405"/>
      <c r="H227" s="405">
        <v>0</v>
      </c>
      <c r="I227" s="406"/>
      <c r="J227" s="407">
        <f t="shared" si="3"/>
        <v>0</v>
      </c>
    </row>
    <row r="228" spans="1:10" s="90" customFormat="1" ht="14.5" hidden="1">
      <c r="A228" s="3"/>
      <c r="B228" s="187">
        <v>442805</v>
      </c>
      <c r="C228" s="188" t="s">
        <v>182</v>
      </c>
      <c r="D228" s="3">
        <v>6</v>
      </c>
      <c r="E228" s="3" t="s">
        <v>395</v>
      </c>
      <c r="F228" s="25">
        <v>149158442</v>
      </c>
      <c r="G228" s="25"/>
      <c r="H228" s="25">
        <v>0</v>
      </c>
      <c r="I228" s="3"/>
      <c r="J228" s="25">
        <f t="shared" si="3"/>
        <v>149158442</v>
      </c>
    </row>
    <row r="229" spans="1:10">
      <c r="A229" s="415" t="s">
        <v>380</v>
      </c>
      <c r="B229" s="429">
        <v>4428050001</v>
      </c>
      <c r="C229" s="465" t="s">
        <v>183</v>
      </c>
      <c r="D229" s="404">
        <v>10</v>
      </c>
      <c r="E229" s="404" t="s">
        <v>5</v>
      </c>
      <c r="F229" s="405">
        <v>0</v>
      </c>
      <c r="G229" s="405"/>
      <c r="H229" s="405">
        <v>0</v>
      </c>
      <c r="I229" s="406"/>
      <c r="J229" s="407">
        <f t="shared" si="3"/>
        <v>0</v>
      </c>
    </row>
    <row r="230" spans="1:10">
      <c r="A230" s="415" t="s">
        <v>381</v>
      </c>
      <c r="B230" s="429">
        <v>4428050200</v>
      </c>
      <c r="C230" s="465" t="s">
        <v>184</v>
      </c>
      <c r="D230" s="404">
        <v>10</v>
      </c>
      <c r="E230" s="404" t="s">
        <v>5</v>
      </c>
      <c r="F230" s="405">
        <v>149158442</v>
      </c>
      <c r="G230" s="405"/>
      <c r="H230" s="405">
        <v>0</v>
      </c>
      <c r="I230" s="406"/>
      <c r="J230" s="407">
        <f t="shared" si="3"/>
        <v>149158442</v>
      </c>
    </row>
    <row r="231" spans="1:10" s="90" customFormat="1" ht="14.5" hidden="1">
      <c r="A231" s="3"/>
      <c r="B231" s="207">
        <v>4428050210</v>
      </c>
      <c r="C231" s="212" t="s">
        <v>185</v>
      </c>
      <c r="D231" s="3">
        <v>10</v>
      </c>
      <c r="E231" s="3" t="s">
        <v>5</v>
      </c>
      <c r="F231" s="25">
        <v>0</v>
      </c>
      <c r="G231" s="25"/>
      <c r="H231" s="25">
        <v>0</v>
      </c>
      <c r="I231" s="3"/>
      <c r="J231" s="25">
        <f t="shared" si="3"/>
        <v>0</v>
      </c>
    </row>
    <row r="232" spans="1:10" s="90" customFormat="1" ht="14.5" hidden="1">
      <c r="A232" s="3"/>
      <c r="B232" s="187">
        <v>442890</v>
      </c>
      <c r="C232" s="188" t="s">
        <v>186</v>
      </c>
      <c r="D232" s="3">
        <v>6</v>
      </c>
      <c r="E232" s="3" t="s">
        <v>395</v>
      </c>
      <c r="F232" s="25">
        <v>0</v>
      </c>
      <c r="G232" s="25"/>
      <c r="H232" s="25">
        <v>0</v>
      </c>
      <c r="I232" s="3"/>
      <c r="J232" s="25">
        <f t="shared" si="3"/>
        <v>0</v>
      </c>
    </row>
    <row r="233" spans="1:10">
      <c r="A233" s="415" t="s">
        <v>382</v>
      </c>
      <c r="B233" s="429">
        <v>4428900001</v>
      </c>
      <c r="C233" s="465" t="s">
        <v>187</v>
      </c>
      <c r="D233" s="404">
        <v>10</v>
      </c>
      <c r="E233" s="404" t="s">
        <v>5</v>
      </c>
      <c r="F233" s="405">
        <v>0</v>
      </c>
      <c r="G233" s="405"/>
      <c r="H233" s="405">
        <v>0</v>
      </c>
      <c r="I233" s="406"/>
      <c r="J233" s="407">
        <f t="shared" si="3"/>
        <v>0</v>
      </c>
    </row>
    <row r="234" spans="1:10">
      <c r="A234" s="415">
        <v>1</v>
      </c>
      <c r="B234" s="429">
        <v>4428900010</v>
      </c>
      <c r="C234" s="465" t="s">
        <v>186</v>
      </c>
      <c r="D234" s="404">
        <v>10</v>
      </c>
      <c r="E234" s="404" t="s">
        <v>5</v>
      </c>
      <c r="F234" s="405">
        <v>0</v>
      </c>
      <c r="G234" s="405"/>
      <c r="H234" s="405">
        <v>0</v>
      </c>
      <c r="I234" s="406"/>
      <c r="J234" s="407">
        <f t="shared" si="3"/>
        <v>0</v>
      </c>
    </row>
    <row r="235" spans="1:10" s="90" customFormat="1" ht="14.5" hidden="1">
      <c r="A235" s="3"/>
      <c r="B235" s="187">
        <v>48</v>
      </c>
      <c r="C235" s="188" t="s">
        <v>188</v>
      </c>
      <c r="D235" s="3">
        <v>2</v>
      </c>
      <c r="E235" s="3" t="s">
        <v>395</v>
      </c>
      <c r="F235" s="25">
        <v>8250034</v>
      </c>
      <c r="G235" s="25"/>
      <c r="H235" s="25">
        <v>0</v>
      </c>
      <c r="I235" s="3"/>
      <c r="J235" s="25">
        <f t="shared" si="3"/>
        <v>8250034</v>
      </c>
    </row>
    <row r="236" spans="1:10" s="90" customFormat="1" ht="14.5" hidden="1">
      <c r="A236" s="3"/>
      <c r="B236" s="187">
        <v>4802</v>
      </c>
      <c r="C236" s="188" t="s">
        <v>189</v>
      </c>
      <c r="D236" s="3">
        <v>4</v>
      </c>
      <c r="E236" s="3" t="s">
        <v>395</v>
      </c>
      <c r="F236" s="25">
        <v>27577</v>
      </c>
      <c r="G236" s="25"/>
      <c r="H236" s="25">
        <v>0</v>
      </c>
      <c r="I236" s="3"/>
      <c r="J236" s="25">
        <f t="shared" si="3"/>
        <v>27577</v>
      </c>
    </row>
    <row r="237" spans="1:10" s="90" customFormat="1" ht="24" hidden="1">
      <c r="A237" s="3"/>
      <c r="B237" s="187">
        <v>480201</v>
      </c>
      <c r="C237" s="188" t="s">
        <v>190</v>
      </c>
      <c r="D237" s="3">
        <v>6</v>
      </c>
      <c r="E237" s="3" t="s">
        <v>395</v>
      </c>
      <c r="F237" s="25">
        <v>27577</v>
      </c>
      <c r="G237" s="25"/>
      <c r="H237" s="25">
        <v>0</v>
      </c>
      <c r="I237" s="3"/>
      <c r="J237" s="25">
        <f t="shared" si="3"/>
        <v>27577</v>
      </c>
    </row>
    <row r="238" spans="1:10">
      <c r="A238" s="415" t="s">
        <v>383</v>
      </c>
      <c r="B238" s="429">
        <v>4802010001</v>
      </c>
      <c r="C238" s="465" t="s">
        <v>13</v>
      </c>
      <c r="D238" s="404">
        <v>10</v>
      </c>
      <c r="E238" s="404" t="s">
        <v>5</v>
      </c>
      <c r="F238" s="405">
        <v>2541</v>
      </c>
      <c r="G238" s="405"/>
      <c r="H238" s="405">
        <v>0</v>
      </c>
      <c r="I238" s="406"/>
      <c r="J238" s="407">
        <f t="shared" si="3"/>
        <v>2541</v>
      </c>
    </row>
    <row r="239" spans="1:10">
      <c r="A239" s="415" t="s">
        <v>385</v>
      </c>
      <c r="B239" s="429">
        <v>4802010002</v>
      </c>
      <c r="C239" s="465" t="s">
        <v>191</v>
      </c>
      <c r="D239" s="404">
        <v>10</v>
      </c>
      <c r="E239" s="404" t="s">
        <v>5</v>
      </c>
      <c r="F239" s="405">
        <v>25036</v>
      </c>
      <c r="G239" s="405"/>
      <c r="H239" s="405">
        <v>0</v>
      </c>
      <c r="I239" s="406"/>
      <c r="J239" s="407">
        <f t="shared" si="3"/>
        <v>25036</v>
      </c>
    </row>
    <row r="240" spans="1:10" s="90" customFormat="1" ht="14.5" hidden="1">
      <c r="A240" s="3"/>
      <c r="B240" s="187">
        <v>480204</v>
      </c>
      <c r="C240" s="188" t="s">
        <v>192</v>
      </c>
      <c r="D240" s="3">
        <v>6</v>
      </c>
      <c r="E240" s="3" t="s">
        <v>395</v>
      </c>
      <c r="F240" s="25">
        <v>0</v>
      </c>
      <c r="G240" s="25"/>
      <c r="H240" s="25">
        <v>0</v>
      </c>
      <c r="I240" s="3"/>
      <c r="J240" s="25">
        <f t="shared" si="3"/>
        <v>0</v>
      </c>
    </row>
    <row r="241" spans="1:10">
      <c r="A241" s="415" t="s">
        <v>386</v>
      </c>
      <c r="B241" s="429">
        <v>4802040010</v>
      </c>
      <c r="C241" s="465" t="s">
        <v>193</v>
      </c>
      <c r="D241" s="404">
        <v>10</v>
      </c>
      <c r="E241" s="404" t="s">
        <v>5</v>
      </c>
      <c r="F241" s="405">
        <v>0</v>
      </c>
      <c r="G241" s="405"/>
      <c r="H241" s="405">
        <v>0</v>
      </c>
      <c r="I241" s="406"/>
      <c r="J241" s="407">
        <f t="shared" si="3"/>
        <v>0</v>
      </c>
    </row>
    <row r="242" spans="1:10" s="90" customFormat="1" ht="24" hidden="1">
      <c r="A242" s="3"/>
      <c r="B242" s="187">
        <v>480220</v>
      </c>
      <c r="C242" s="188" t="s">
        <v>194</v>
      </c>
      <c r="D242" s="3">
        <v>6</v>
      </c>
      <c r="E242" s="3" t="s">
        <v>395</v>
      </c>
      <c r="F242" s="25">
        <v>0</v>
      </c>
      <c r="G242" s="25"/>
      <c r="H242" s="25">
        <v>0</v>
      </c>
      <c r="I242" s="3"/>
      <c r="J242" s="25">
        <f t="shared" si="3"/>
        <v>0</v>
      </c>
    </row>
    <row r="243" spans="1:10" ht="28">
      <c r="A243" s="415" t="s">
        <v>480</v>
      </c>
      <c r="B243" s="429">
        <v>4802200005</v>
      </c>
      <c r="C243" s="465" t="s">
        <v>195</v>
      </c>
      <c r="D243" s="404">
        <v>10</v>
      </c>
      <c r="E243" s="404" t="s">
        <v>5</v>
      </c>
      <c r="F243" s="405">
        <v>0</v>
      </c>
      <c r="G243" s="405"/>
      <c r="H243" s="405">
        <v>0</v>
      </c>
      <c r="I243" s="406"/>
      <c r="J243" s="407">
        <f t="shared" si="3"/>
        <v>0</v>
      </c>
    </row>
    <row r="244" spans="1:10">
      <c r="A244" s="415" t="s">
        <v>480</v>
      </c>
      <c r="B244" s="429">
        <v>4802200025</v>
      </c>
      <c r="C244" s="465" t="s">
        <v>500</v>
      </c>
      <c r="D244" s="404">
        <v>10</v>
      </c>
      <c r="E244" s="404" t="s">
        <v>5</v>
      </c>
      <c r="F244" s="405">
        <v>0</v>
      </c>
      <c r="G244" s="405"/>
      <c r="H244" s="405">
        <v>0</v>
      </c>
      <c r="I244" s="406"/>
      <c r="J244" s="407">
        <f t="shared" si="3"/>
        <v>0</v>
      </c>
    </row>
    <row r="245" spans="1:10" s="90" customFormat="1" ht="14.5" hidden="1">
      <c r="A245" s="3"/>
      <c r="B245" s="187">
        <v>480233</v>
      </c>
      <c r="C245" s="188" t="s">
        <v>196</v>
      </c>
      <c r="D245" s="3">
        <v>6</v>
      </c>
      <c r="E245" s="3" t="s">
        <v>395</v>
      </c>
      <c r="F245" s="25">
        <v>0</v>
      </c>
      <c r="G245" s="25"/>
      <c r="H245" s="25">
        <v>0</v>
      </c>
      <c r="I245" s="3"/>
      <c r="J245" s="25">
        <f t="shared" si="3"/>
        <v>0</v>
      </c>
    </row>
    <row r="246" spans="1:10">
      <c r="A246" s="415">
        <v>2</v>
      </c>
      <c r="B246" s="429">
        <v>4802330001</v>
      </c>
      <c r="C246" s="465" t="s">
        <v>197</v>
      </c>
      <c r="D246" s="404">
        <v>10</v>
      </c>
      <c r="E246" s="404" t="s">
        <v>5</v>
      </c>
      <c r="F246" s="405">
        <v>0</v>
      </c>
      <c r="G246" s="405"/>
      <c r="H246" s="405">
        <v>0</v>
      </c>
      <c r="I246" s="406"/>
      <c r="J246" s="407">
        <f t="shared" si="3"/>
        <v>0</v>
      </c>
    </row>
    <row r="247" spans="1:10" s="90" customFormat="1" ht="14.5" hidden="1">
      <c r="A247" s="3"/>
      <c r="B247" s="187">
        <v>4808</v>
      </c>
      <c r="C247" s="188" t="s">
        <v>198</v>
      </c>
      <c r="D247" s="3">
        <v>4</v>
      </c>
      <c r="E247" s="3" t="s">
        <v>395</v>
      </c>
      <c r="F247" s="25">
        <v>8222457</v>
      </c>
      <c r="G247" s="25"/>
      <c r="H247" s="25">
        <v>0</v>
      </c>
      <c r="I247" s="3"/>
      <c r="J247" s="25">
        <f t="shared" si="3"/>
        <v>8222457</v>
      </c>
    </row>
    <row r="248" spans="1:10" s="90" customFormat="1" ht="14.5" hidden="1">
      <c r="A248" s="3"/>
      <c r="B248" s="187">
        <v>480817</v>
      </c>
      <c r="C248" s="188" t="s">
        <v>32</v>
      </c>
      <c r="D248" s="3">
        <v>6</v>
      </c>
      <c r="E248" s="3" t="s">
        <v>395</v>
      </c>
      <c r="F248" s="25">
        <v>7500000</v>
      </c>
      <c r="G248" s="25"/>
      <c r="H248" s="25">
        <v>0</v>
      </c>
      <c r="I248" s="3"/>
      <c r="J248" s="25">
        <f t="shared" si="3"/>
        <v>7500000</v>
      </c>
    </row>
    <row r="249" spans="1:10">
      <c r="A249" s="415">
        <v>3</v>
      </c>
      <c r="B249" s="429">
        <v>4808170001</v>
      </c>
      <c r="C249" s="465" t="s">
        <v>31</v>
      </c>
      <c r="D249" s="404">
        <v>10</v>
      </c>
      <c r="E249" s="404" t="s">
        <v>5</v>
      </c>
      <c r="F249" s="405">
        <v>7500000</v>
      </c>
      <c r="G249" s="405"/>
      <c r="H249" s="405">
        <v>0</v>
      </c>
      <c r="I249" s="406"/>
      <c r="J249" s="407">
        <f t="shared" si="3"/>
        <v>7500000</v>
      </c>
    </row>
    <row r="250" spans="1:10" s="90" customFormat="1" ht="14.5" hidden="1">
      <c r="A250" s="3"/>
      <c r="B250" s="187">
        <v>480825</v>
      </c>
      <c r="C250" s="188" t="s">
        <v>199</v>
      </c>
      <c r="D250" s="3">
        <v>6</v>
      </c>
      <c r="E250" s="3" t="s">
        <v>395</v>
      </c>
      <c r="F250" s="25">
        <v>0</v>
      </c>
      <c r="G250" s="25"/>
      <c r="H250" s="25">
        <v>0</v>
      </c>
      <c r="I250" s="3"/>
      <c r="J250" s="25">
        <f t="shared" si="3"/>
        <v>0</v>
      </c>
    </row>
    <row r="251" spans="1:10">
      <c r="A251" s="415" t="s">
        <v>387</v>
      </c>
      <c r="B251" s="429">
        <v>4808250001</v>
      </c>
      <c r="C251" s="465" t="s">
        <v>200</v>
      </c>
      <c r="D251" s="404">
        <v>10</v>
      </c>
      <c r="E251" s="404" t="s">
        <v>5</v>
      </c>
      <c r="F251" s="405">
        <v>0</v>
      </c>
      <c r="G251" s="405"/>
      <c r="H251" s="405">
        <v>0</v>
      </c>
      <c r="I251" s="406"/>
      <c r="J251" s="407">
        <f t="shared" si="3"/>
        <v>0</v>
      </c>
    </row>
    <row r="252" spans="1:10" s="90" customFormat="1" ht="14.5" hidden="1">
      <c r="A252" s="3"/>
      <c r="B252" s="187">
        <v>480826</v>
      </c>
      <c r="C252" s="188" t="s">
        <v>201</v>
      </c>
      <c r="D252" s="3">
        <v>6</v>
      </c>
      <c r="E252" s="3" t="s">
        <v>395</v>
      </c>
      <c r="F252" s="25">
        <v>0</v>
      </c>
      <c r="G252" s="25"/>
      <c r="H252" s="25">
        <v>0</v>
      </c>
      <c r="I252" s="3"/>
      <c r="J252" s="25">
        <f t="shared" si="3"/>
        <v>0</v>
      </c>
    </row>
    <row r="253" spans="1:10">
      <c r="A253" s="415" t="s">
        <v>384</v>
      </c>
      <c r="B253" s="429">
        <v>4808260001</v>
      </c>
      <c r="C253" s="465" t="s">
        <v>202</v>
      </c>
      <c r="D253" s="404">
        <v>10</v>
      </c>
      <c r="E253" s="404" t="s">
        <v>5</v>
      </c>
      <c r="F253" s="405">
        <v>0</v>
      </c>
      <c r="G253" s="405"/>
      <c r="H253" s="405">
        <v>0</v>
      </c>
      <c r="I253" s="406"/>
      <c r="J253" s="407">
        <f t="shared" si="3"/>
        <v>0</v>
      </c>
    </row>
    <row r="254" spans="1:10" s="90" customFormat="1" ht="14.5" hidden="1">
      <c r="A254" s="3"/>
      <c r="B254" s="187">
        <v>480827</v>
      </c>
      <c r="C254" s="188" t="s">
        <v>203</v>
      </c>
      <c r="D254" s="3">
        <v>6</v>
      </c>
      <c r="E254" s="3" t="s">
        <v>395</v>
      </c>
      <c r="F254" s="25">
        <v>0</v>
      </c>
      <c r="G254" s="25"/>
      <c r="H254" s="25">
        <v>0</v>
      </c>
      <c r="I254" s="3"/>
      <c r="J254" s="25">
        <f t="shared" si="3"/>
        <v>0</v>
      </c>
    </row>
    <row r="255" spans="1:10">
      <c r="A255" s="415" t="s">
        <v>388</v>
      </c>
      <c r="B255" s="429">
        <v>4808270001</v>
      </c>
      <c r="C255" s="465" t="s">
        <v>204</v>
      </c>
      <c r="D255" s="404">
        <v>10</v>
      </c>
      <c r="E255" s="404" t="s">
        <v>5</v>
      </c>
      <c r="F255" s="405">
        <v>0</v>
      </c>
      <c r="G255" s="405"/>
      <c r="H255" s="405">
        <v>0</v>
      </c>
      <c r="I255" s="406"/>
      <c r="J255" s="407">
        <f t="shared" si="3"/>
        <v>0</v>
      </c>
    </row>
    <row r="256" spans="1:10" s="90" customFormat="1" ht="14.5" hidden="1">
      <c r="A256" s="3"/>
      <c r="B256" s="187">
        <v>480828</v>
      </c>
      <c r="C256" s="188" t="s">
        <v>26</v>
      </c>
      <c r="D256" s="3">
        <v>6</v>
      </c>
      <c r="E256" s="3" t="s">
        <v>395</v>
      </c>
      <c r="F256" s="25">
        <v>0</v>
      </c>
      <c r="G256" s="25"/>
      <c r="H256" s="25">
        <v>0</v>
      </c>
      <c r="I256" s="3"/>
      <c r="J256" s="25">
        <f t="shared" si="3"/>
        <v>0</v>
      </c>
    </row>
    <row r="257" spans="1:10">
      <c r="A257" s="415" t="s">
        <v>389</v>
      </c>
      <c r="B257" s="429">
        <v>4808280001</v>
      </c>
      <c r="C257" s="465" t="s">
        <v>205</v>
      </c>
      <c r="D257" s="404">
        <v>10</v>
      </c>
      <c r="E257" s="404" t="s">
        <v>5</v>
      </c>
      <c r="F257" s="405">
        <v>0</v>
      </c>
      <c r="G257" s="405"/>
      <c r="H257" s="405">
        <v>0</v>
      </c>
      <c r="I257" s="406"/>
      <c r="J257" s="407">
        <f t="shared" si="3"/>
        <v>0</v>
      </c>
    </row>
    <row r="258" spans="1:10" s="90" customFormat="1" ht="14.5" hidden="1">
      <c r="A258" s="3"/>
      <c r="B258" s="187">
        <v>480829</v>
      </c>
      <c r="C258" s="188" t="s">
        <v>28</v>
      </c>
      <c r="D258" s="3">
        <v>6</v>
      </c>
      <c r="E258" s="3" t="s">
        <v>395</v>
      </c>
      <c r="F258" s="25">
        <v>0</v>
      </c>
      <c r="G258" s="25"/>
      <c r="H258" s="25">
        <v>0</v>
      </c>
      <c r="I258" s="3"/>
      <c r="J258" s="25">
        <f t="shared" si="3"/>
        <v>0</v>
      </c>
    </row>
    <row r="259" spans="1:10">
      <c r="A259" s="415" t="s">
        <v>390</v>
      </c>
      <c r="B259" s="429">
        <v>4808290001</v>
      </c>
      <c r="C259" s="465" t="s">
        <v>29</v>
      </c>
      <c r="D259" s="404">
        <v>10</v>
      </c>
      <c r="E259" s="404" t="s">
        <v>5</v>
      </c>
      <c r="F259" s="405">
        <v>0</v>
      </c>
      <c r="G259" s="405"/>
      <c r="H259" s="405">
        <v>0</v>
      </c>
      <c r="I259" s="406"/>
      <c r="J259" s="407">
        <f t="shared" si="3"/>
        <v>0</v>
      </c>
    </row>
    <row r="260" spans="1:10" s="90" customFormat="1" ht="14.5" hidden="1">
      <c r="A260" s="3"/>
      <c r="B260" s="213">
        <v>480890</v>
      </c>
      <c r="C260" s="214" t="s">
        <v>206</v>
      </c>
      <c r="D260" s="3">
        <v>6</v>
      </c>
      <c r="E260" s="3" t="s">
        <v>395</v>
      </c>
      <c r="F260" s="25">
        <v>722457</v>
      </c>
      <c r="G260" s="25"/>
      <c r="H260" s="25">
        <v>0</v>
      </c>
      <c r="I260" s="3"/>
      <c r="J260" s="25">
        <f t="shared" si="3"/>
        <v>722457</v>
      </c>
    </row>
    <row r="261" spans="1:10">
      <c r="A261" s="415">
        <v>4</v>
      </c>
      <c r="B261" s="429">
        <v>4808900039</v>
      </c>
      <c r="C261" s="465" t="s">
        <v>41</v>
      </c>
      <c r="D261" s="404">
        <v>10</v>
      </c>
      <c r="E261" s="404" t="s">
        <v>5</v>
      </c>
      <c r="F261" s="405">
        <v>722457</v>
      </c>
      <c r="G261" s="405"/>
      <c r="H261" s="405">
        <v>0</v>
      </c>
      <c r="I261" s="406"/>
      <c r="J261" s="407">
        <f t="shared" si="3"/>
        <v>722457</v>
      </c>
    </row>
    <row r="262" spans="1:10">
      <c r="A262" s="415">
        <v>5</v>
      </c>
      <c r="B262" s="429">
        <v>4808900054</v>
      </c>
      <c r="C262" s="465" t="s">
        <v>33</v>
      </c>
      <c r="D262" s="404">
        <v>10</v>
      </c>
      <c r="E262" s="404" t="s">
        <v>5</v>
      </c>
      <c r="F262" s="405">
        <v>0</v>
      </c>
      <c r="G262" s="405"/>
      <c r="H262" s="405">
        <v>0</v>
      </c>
      <c r="I262" s="406"/>
      <c r="J262" s="407">
        <f t="shared" si="3"/>
        <v>0</v>
      </c>
    </row>
    <row r="263" spans="1:10" ht="28">
      <c r="A263" s="415">
        <v>6</v>
      </c>
      <c r="B263" s="429">
        <v>4808900055</v>
      </c>
      <c r="C263" s="465" t="s">
        <v>207</v>
      </c>
      <c r="D263" s="404">
        <v>10</v>
      </c>
      <c r="E263" s="404" t="s">
        <v>5</v>
      </c>
      <c r="F263" s="405">
        <v>0</v>
      </c>
      <c r="G263" s="405"/>
      <c r="H263" s="405">
        <v>0</v>
      </c>
      <c r="I263" s="406"/>
      <c r="J263" s="407">
        <f t="shared" si="3"/>
        <v>0</v>
      </c>
    </row>
    <row r="264" spans="1:10">
      <c r="A264" s="415" t="s">
        <v>288</v>
      </c>
      <c r="B264" s="429">
        <v>4808900056</v>
      </c>
      <c r="C264" s="465" t="s">
        <v>35</v>
      </c>
      <c r="D264" s="404">
        <v>10</v>
      </c>
      <c r="E264" s="404" t="s">
        <v>5</v>
      </c>
      <c r="F264" s="405">
        <v>0</v>
      </c>
      <c r="G264" s="405"/>
      <c r="H264" s="405">
        <v>0</v>
      </c>
      <c r="I264" s="406"/>
      <c r="J264" s="407">
        <f t="shared" si="3"/>
        <v>0</v>
      </c>
    </row>
    <row r="265" spans="1:10">
      <c r="A265" s="415" t="s">
        <v>391</v>
      </c>
      <c r="B265" s="429">
        <v>4808900057</v>
      </c>
      <c r="C265" s="465" t="s">
        <v>208</v>
      </c>
      <c r="D265" s="404">
        <v>10</v>
      </c>
      <c r="E265" s="404" t="s">
        <v>5</v>
      </c>
      <c r="F265" s="405">
        <v>0</v>
      </c>
      <c r="G265" s="405"/>
      <c r="H265" s="405">
        <v>0</v>
      </c>
      <c r="I265" s="406"/>
      <c r="J265" s="407">
        <f t="shared" ref="J265:J328" si="4">+F265-H265</f>
        <v>0</v>
      </c>
    </row>
    <row r="266" spans="1:10">
      <c r="A266" s="415" t="s">
        <v>392</v>
      </c>
      <c r="B266" s="429">
        <v>4808900058</v>
      </c>
      <c r="C266" s="465" t="s">
        <v>209</v>
      </c>
      <c r="D266" s="404">
        <v>10</v>
      </c>
      <c r="E266" s="404" t="s">
        <v>5</v>
      </c>
      <c r="F266" s="405">
        <v>0</v>
      </c>
      <c r="G266" s="405"/>
      <c r="H266" s="405">
        <v>0</v>
      </c>
      <c r="I266" s="406"/>
      <c r="J266" s="407">
        <f t="shared" si="4"/>
        <v>0</v>
      </c>
    </row>
    <row r="267" spans="1:10">
      <c r="A267" s="415" t="s">
        <v>393</v>
      </c>
      <c r="B267" s="429">
        <v>4808900059</v>
      </c>
      <c r="C267" s="465" t="s">
        <v>210</v>
      </c>
      <c r="D267" s="404">
        <v>10</v>
      </c>
      <c r="E267" s="404" t="s">
        <v>5</v>
      </c>
      <c r="F267" s="405">
        <v>0</v>
      </c>
      <c r="G267" s="405"/>
      <c r="H267" s="405">
        <v>0</v>
      </c>
      <c r="I267" s="406"/>
      <c r="J267" s="407">
        <f t="shared" si="4"/>
        <v>0</v>
      </c>
    </row>
    <row r="268" spans="1:10">
      <c r="A268" s="415" t="s">
        <v>394</v>
      </c>
      <c r="B268" s="429">
        <v>4808900060</v>
      </c>
      <c r="C268" s="465" t="s">
        <v>211</v>
      </c>
      <c r="D268" s="404">
        <v>10</v>
      </c>
      <c r="E268" s="404" t="s">
        <v>5</v>
      </c>
      <c r="F268" s="405">
        <v>0</v>
      </c>
      <c r="G268" s="405"/>
      <c r="H268" s="405">
        <v>0</v>
      </c>
      <c r="I268" s="406"/>
      <c r="J268" s="407">
        <f t="shared" si="4"/>
        <v>0</v>
      </c>
    </row>
    <row r="269" spans="1:10">
      <c r="A269" s="415" t="s">
        <v>384</v>
      </c>
      <c r="B269" s="430">
        <v>4808900064</v>
      </c>
      <c r="C269" s="469" t="s">
        <v>202</v>
      </c>
      <c r="D269" s="404">
        <v>10</v>
      </c>
      <c r="E269" s="404" t="s">
        <v>5</v>
      </c>
      <c r="F269" s="405">
        <v>0</v>
      </c>
      <c r="G269" s="405"/>
      <c r="H269" s="405">
        <v>0</v>
      </c>
      <c r="I269" s="406"/>
      <c r="J269" s="407">
        <f t="shared" si="4"/>
        <v>0</v>
      </c>
    </row>
    <row r="270" spans="1:10" s="90" customFormat="1" ht="24" hidden="1">
      <c r="A270" s="3"/>
      <c r="B270" s="187">
        <v>4830</v>
      </c>
      <c r="C270" s="188" t="s">
        <v>212</v>
      </c>
      <c r="D270" s="3">
        <v>4</v>
      </c>
      <c r="E270" s="3" t="s">
        <v>395</v>
      </c>
      <c r="F270" s="25">
        <v>0</v>
      </c>
      <c r="G270" s="25"/>
      <c r="H270" s="25">
        <v>0</v>
      </c>
      <c r="I270" s="3"/>
      <c r="J270" s="25">
        <f t="shared" si="4"/>
        <v>0</v>
      </c>
    </row>
    <row r="271" spans="1:10" s="90" customFormat="1" ht="14.5" hidden="1">
      <c r="A271" s="3"/>
      <c r="B271" s="187">
        <v>483002</v>
      </c>
      <c r="C271" s="188" t="s">
        <v>20</v>
      </c>
      <c r="D271" s="3">
        <v>6</v>
      </c>
      <c r="E271" s="3" t="s">
        <v>395</v>
      </c>
      <c r="F271" s="25">
        <v>0</v>
      </c>
      <c r="G271" s="25"/>
      <c r="H271" s="25">
        <v>0</v>
      </c>
      <c r="I271" s="3"/>
      <c r="J271" s="25">
        <f t="shared" si="4"/>
        <v>0</v>
      </c>
    </row>
    <row r="272" spans="1:10">
      <c r="A272" s="415" t="s">
        <v>395</v>
      </c>
      <c r="B272" s="429">
        <v>4830020001</v>
      </c>
      <c r="C272" s="465" t="s">
        <v>176</v>
      </c>
      <c r="D272" s="404">
        <v>10</v>
      </c>
      <c r="E272" s="404" t="s">
        <v>5</v>
      </c>
      <c r="F272" s="405">
        <v>0</v>
      </c>
      <c r="G272" s="405"/>
      <c r="H272" s="405">
        <v>0</v>
      </c>
      <c r="I272" s="406"/>
      <c r="J272" s="407">
        <f t="shared" si="4"/>
        <v>0</v>
      </c>
    </row>
    <row r="273" spans="1:10" s="90" customFormat="1" ht="15" hidden="1" customHeight="1">
      <c r="A273" s="3"/>
      <c r="B273" s="204">
        <v>5</v>
      </c>
      <c r="C273" s="205" t="s">
        <v>213</v>
      </c>
      <c r="D273" s="3">
        <v>1</v>
      </c>
      <c r="E273" s="3" t="s">
        <v>395</v>
      </c>
      <c r="F273" s="25">
        <v>159374592</v>
      </c>
      <c r="G273" s="25"/>
      <c r="H273" s="25">
        <v>0</v>
      </c>
      <c r="I273" s="3"/>
      <c r="J273" s="25">
        <f t="shared" si="4"/>
        <v>159374592</v>
      </c>
    </row>
    <row r="274" spans="1:10" s="90" customFormat="1" ht="15" hidden="1" customHeight="1">
      <c r="A274" s="3"/>
      <c r="B274" s="187">
        <v>51</v>
      </c>
      <c r="C274" s="188" t="s">
        <v>214</v>
      </c>
      <c r="D274" s="3">
        <v>2</v>
      </c>
      <c r="E274" s="3" t="s">
        <v>395</v>
      </c>
      <c r="F274" s="25">
        <v>87022165</v>
      </c>
      <c r="G274" s="25"/>
      <c r="H274" s="25">
        <v>0</v>
      </c>
      <c r="I274" s="3"/>
      <c r="J274" s="25">
        <f t="shared" si="4"/>
        <v>87022165</v>
      </c>
    </row>
    <row r="275" spans="1:10" s="90" customFormat="1" ht="15" hidden="1" customHeight="1">
      <c r="A275" s="3"/>
      <c r="B275" s="187">
        <v>5111</v>
      </c>
      <c r="C275" s="188" t="s">
        <v>215</v>
      </c>
      <c r="D275" s="3">
        <v>4</v>
      </c>
      <c r="E275" s="3" t="s">
        <v>395</v>
      </c>
      <c r="F275" s="25">
        <v>87022165</v>
      </c>
      <c r="G275" s="25"/>
      <c r="H275" s="25">
        <v>0</v>
      </c>
      <c r="I275" s="3"/>
      <c r="J275" s="25">
        <f t="shared" si="4"/>
        <v>87022165</v>
      </c>
    </row>
    <row r="276" spans="1:10" s="90" customFormat="1" ht="15" hidden="1" customHeight="1">
      <c r="A276" s="3"/>
      <c r="B276" s="187">
        <v>511114</v>
      </c>
      <c r="C276" s="188" t="s">
        <v>216</v>
      </c>
      <c r="D276" s="3">
        <v>6</v>
      </c>
      <c r="E276" s="3" t="s">
        <v>395</v>
      </c>
      <c r="F276" s="25">
        <v>50253720</v>
      </c>
      <c r="G276" s="25"/>
      <c r="H276" s="25">
        <v>0</v>
      </c>
      <c r="I276" s="3"/>
      <c r="J276" s="25">
        <f t="shared" si="4"/>
        <v>50253720</v>
      </c>
    </row>
    <row r="277" spans="1:10" ht="15" customHeight="1">
      <c r="A277" s="415">
        <v>12</v>
      </c>
      <c r="B277" s="429">
        <v>5111140001</v>
      </c>
      <c r="C277" s="465" t="s">
        <v>217</v>
      </c>
      <c r="D277" s="404">
        <v>10</v>
      </c>
      <c r="E277" s="404" t="s">
        <v>5</v>
      </c>
      <c r="F277" s="405">
        <v>35101509</v>
      </c>
      <c r="G277" s="405"/>
      <c r="H277" s="405">
        <v>0</v>
      </c>
      <c r="I277" s="406"/>
      <c r="J277" s="407">
        <f t="shared" si="4"/>
        <v>35101509</v>
      </c>
    </row>
    <row r="278" spans="1:10" ht="15" customHeight="1">
      <c r="A278" s="415">
        <v>21</v>
      </c>
      <c r="B278" s="429">
        <v>5111140002</v>
      </c>
      <c r="C278" s="465" t="s">
        <v>218</v>
      </c>
      <c r="D278" s="404">
        <v>10</v>
      </c>
      <c r="E278" s="404" t="s">
        <v>5</v>
      </c>
      <c r="F278" s="405">
        <v>15152211</v>
      </c>
      <c r="G278" s="405"/>
      <c r="H278" s="405">
        <v>0</v>
      </c>
      <c r="I278" s="406"/>
      <c r="J278" s="407">
        <f t="shared" si="4"/>
        <v>15152211</v>
      </c>
    </row>
    <row r="279" spans="1:10" s="90" customFormat="1" ht="14.5" hidden="1">
      <c r="A279" s="3"/>
      <c r="B279" s="187">
        <v>511117</v>
      </c>
      <c r="C279" s="188" t="s">
        <v>133</v>
      </c>
      <c r="D279" s="3">
        <v>6</v>
      </c>
      <c r="E279" s="3" t="s">
        <v>395</v>
      </c>
      <c r="F279" s="25">
        <v>0</v>
      </c>
      <c r="G279" s="25"/>
      <c r="H279" s="25">
        <v>0</v>
      </c>
      <c r="I279" s="3"/>
      <c r="J279" s="25">
        <f t="shared" si="4"/>
        <v>0</v>
      </c>
    </row>
    <row r="280" spans="1:10">
      <c r="A280" s="415">
        <v>13</v>
      </c>
      <c r="B280" s="429">
        <v>5111170001</v>
      </c>
      <c r="C280" s="465" t="s">
        <v>134</v>
      </c>
      <c r="D280" s="404">
        <v>10</v>
      </c>
      <c r="E280" s="404" t="s">
        <v>5</v>
      </c>
      <c r="F280" s="405">
        <v>0</v>
      </c>
      <c r="G280" s="405"/>
      <c r="H280" s="405">
        <v>0</v>
      </c>
      <c r="I280" s="406"/>
      <c r="J280" s="407">
        <f t="shared" si="4"/>
        <v>0</v>
      </c>
    </row>
    <row r="281" spans="1:10" s="90" customFormat="1" ht="14.5" hidden="1">
      <c r="A281" s="3"/>
      <c r="B281" s="187">
        <v>511118</v>
      </c>
      <c r="C281" s="188" t="s">
        <v>32</v>
      </c>
      <c r="D281" s="3">
        <v>6</v>
      </c>
      <c r="E281" s="3" t="s">
        <v>395</v>
      </c>
      <c r="F281" s="25">
        <v>0</v>
      </c>
      <c r="G281" s="25"/>
      <c r="H281" s="25">
        <v>0</v>
      </c>
      <c r="I281" s="3"/>
      <c r="J281" s="25">
        <f t="shared" si="4"/>
        <v>0</v>
      </c>
    </row>
    <row r="282" spans="1:10">
      <c r="A282" s="415">
        <v>14</v>
      </c>
      <c r="B282" s="429">
        <v>5111180001</v>
      </c>
      <c r="C282" s="465" t="s">
        <v>219</v>
      </c>
      <c r="D282" s="404">
        <v>10</v>
      </c>
      <c r="E282" s="404" t="s">
        <v>5</v>
      </c>
      <c r="F282" s="405">
        <v>0</v>
      </c>
      <c r="G282" s="405"/>
      <c r="H282" s="405">
        <v>0</v>
      </c>
      <c r="I282" s="406"/>
      <c r="J282" s="407">
        <f t="shared" si="4"/>
        <v>0</v>
      </c>
    </row>
    <row r="283" spans="1:10">
      <c r="A283" s="415">
        <v>14</v>
      </c>
      <c r="B283" s="429">
        <v>5111180002</v>
      </c>
      <c r="C283" s="465" t="s">
        <v>220</v>
      </c>
      <c r="D283" s="404">
        <v>10</v>
      </c>
      <c r="E283" s="404" t="s">
        <v>5</v>
      </c>
      <c r="F283" s="405">
        <v>0</v>
      </c>
      <c r="G283" s="405"/>
      <c r="H283" s="405">
        <v>0</v>
      </c>
      <c r="I283" s="406"/>
      <c r="J283" s="407">
        <f t="shared" si="4"/>
        <v>0</v>
      </c>
    </row>
    <row r="284" spans="1:10" s="90" customFormat="1" ht="24" hidden="1">
      <c r="A284" s="3"/>
      <c r="B284" s="187">
        <v>511121</v>
      </c>
      <c r="C284" s="188" t="s">
        <v>221</v>
      </c>
      <c r="D284" s="3">
        <v>6</v>
      </c>
      <c r="E284" s="3" t="s">
        <v>395</v>
      </c>
      <c r="F284" s="25">
        <v>16988000</v>
      </c>
      <c r="G284" s="25"/>
      <c r="H284" s="25">
        <v>0</v>
      </c>
      <c r="I284" s="3"/>
      <c r="J284" s="25">
        <f t="shared" si="4"/>
        <v>16988000</v>
      </c>
    </row>
    <row r="285" spans="1:10" ht="28">
      <c r="A285" s="415">
        <v>12</v>
      </c>
      <c r="B285" s="429">
        <v>5111210001</v>
      </c>
      <c r="C285" s="465" t="s">
        <v>222</v>
      </c>
      <c r="D285" s="404">
        <v>10</v>
      </c>
      <c r="E285" s="404" t="s">
        <v>5</v>
      </c>
      <c r="F285" s="405">
        <v>16988000</v>
      </c>
      <c r="G285" s="405"/>
      <c r="H285" s="405">
        <v>0</v>
      </c>
      <c r="I285" s="406"/>
      <c r="J285" s="407">
        <f t="shared" si="4"/>
        <v>16988000</v>
      </c>
    </row>
    <row r="286" spans="1:10" s="90" customFormat="1" ht="14.5" hidden="1">
      <c r="A286" s="3"/>
      <c r="B286" s="187">
        <v>511122</v>
      </c>
      <c r="C286" s="188" t="s">
        <v>223</v>
      </c>
      <c r="D286" s="3">
        <v>6</v>
      </c>
      <c r="E286" s="3" t="s">
        <v>395</v>
      </c>
      <c r="F286" s="25">
        <v>0</v>
      </c>
      <c r="G286" s="25"/>
      <c r="H286" s="25">
        <v>0</v>
      </c>
      <c r="I286" s="3"/>
      <c r="J286" s="25">
        <f t="shared" si="4"/>
        <v>0</v>
      </c>
    </row>
    <row r="287" spans="1:10">
      <c r="A287" s="415">
        <v>12</v>
      </c>
      <c r="B287" s="429">
        <v>5111220001</v>
      </c>
      <c r="C287" s="465" t="s">
        <v>224</v>
      </c>
      <c r="D287" s="404">
        <v>10</v>
      </c>
      <c r="E287" s="404" t="s">
        <v>5</v>
      </c>
      <c r="F287" s="405">
        <v>0</v>
      </c>
      <c r="G287" s="405"/>
      <c r="H287" s="405">
        <v>0</v>
      </c>
      <c r="I287" s="406"/>
      <c r="J287" s="407">
        <f t="shared" si="4"/>
        <v>0</v>
      </c>
    </row>
    <row r="288" spans="1:10" s="90" customFormat="1" ht="14.5" hidden="1">
      <c r="A288" s="3"/>
      <c r="B288" s="187">
        <v>511123</v>
      </c>
      <c r="C288" s="188" t="s">
        <v>225</v>
      </c>
      <c r="D288" s="3">
        <v>6</v>
      </c>
      <c r="E288" s="3" t="s">
        <v>395</v>
      </c>
      <c r="F288" s="25">
        <v>0</v>
      </c>
      <c r="G288" s="25"/>
      <c r="H288" s="25">
        <v>0</v>
      </c>
      <c r="I288" s="3"/>
      <c r="J288" s="25">
        <f t="shared" si="4"/>
        <v>0</v>
      </c>
    </row>
    <row r="289" spans="1:10">
      <c r="A289" s="415">
        <v>12</v>
      </c>
      <c r="B289" s="429">
        <v>5111230001</v>
      </c>
      <c r="C289" s="465" t="s">
        <v>226</v>
      </c>
      <c r="D289" s="404">
        <v>10</v>
      </c>
      <c r="E289" s="404" t="s">
        <v>5</v>
      </c>
      <c r="F289" s="405">
        <v>0</v>
      </c>
      <c r="G289" s="405"/>
      <c r="H289" s="405">
        <v>0</v>
      </c>
      <c r="I289" s="406"/>
      <c r="J289" s="407">
        <f t="shared" si="4"/>
        <v>0</v>
      </c>
    </row>
    <row r="290" spans="1:10" s="90" customFormat="1" ht="14.5" hidden="1">
      <c r="A290" s="3"/>
      <c r="B290" s="187">
        <v>511125</v>
      </c>
      <c r="C290" s="188" t="s">
        <v>227</v>
      </c>
      <c r="D290" s="3">
        <v>6</v>
      </c>
      <c r="E290" s="3" t="s">
        <v>395</v>
      </c>
      <c r="F290" s="25">
        <v>0</v>
      </c>
      <c r="G290" s="25"/>
      <c r="H290" s="25">
        <v>0</v>
      </c>
      <c r="I290" s="3"/>
      <c r="J290" s="25">
        <f t="shared" si="4"/>
        <v>0</v>
      </c>
    </row>
    <row r="291" spans="1:10">
      <c r="A291" s="415">
        <v>12</v>
      </c>
      <c r="B291" s="429">
        <v>5111250001</v>
      </c>
      <c r="C291" s="465" t="s">
        <v>228</v>
      </c>
      <c r="D291" s="404">
        <v>10</v>
      </c>
      <c r="E291" s="404" t="s">
        <v>5</v>
      </c>
      <c r="F291" s="405">
        <v>0</v>
      </c>
      <c r="G291" s="405"/>
      <c r="H291" s="405">
        <v>0</v>
      </c>
      <c r="I291" s="406"/>
      <c r="J291" s="407">
        <f t="shared" si="4"/>
        <v>0</v>
      </c>
    </row>
    <row r="292" spans="1:10" s="90" customFormat="1" ht="14.5" hidden="1">
      <c r="A292" s="3"/>
      <c r="B292" s="187">
        <v>511150</v>
      </c>
      <c r="C292" s="188" t="s">
        <v>229</v>
      </c>
      <c r="D292" s="3">
        <v>6</v>
      </c>
      <c r="E292" s="3" t="s">
        <v>395</v>
      </c>
      <c r="F292" s="25">
        <v>0</v>
      </c>
      <c r="G292" s="25"/>
      <c r="H292" s="25">
        <v>0</v>
      </c>
      <c r="I292" s="3"/>
      <c r="J292" s="25">
        <f t="shared" si="4"/>
        <v>0</v>
      </c>
    </row>
    <row r="293" spans="1:10">
      <c r="A293" s="415">
        <v>12</v>
      </c>
      <c r="B293" s="429">
        <v>5111500001</v>
      </c>
      <c r="C293" s="465" t="s">
        <v>230</v>
      </c>
      <c r="D293" s="404">
        <v>10</v>
      </c>
      <c r="E293" s="404" t="s">
        <v>5</v>
      </c>
      <c r="F293" s="405">
        <v>0</v>
      </c>
      <c r="G293" s="405"/>
      <c r="H293" s="405">
        <v>0</v>
      </c>
      <c r="I293" s="406"/>
      <c r="J293" s="407">
        <f t="shared" si="4"/>
        <v>0</v>
      </c>
    </row>
    <row r="294" spans="1:10" s="90" customFormat="1" ht="14.5" hidden="1">
      <c r="A294" s="3"/>
      <c r="B294" s="187">
        <v>511179</v>
      </c>
      <c r="C294" s="188" t="s">
        <v>83</v>
      </c>
      <c r="D294" s="3">
        <v>6</v>
      </c>
      <c r="E294" s="3" t="s">
        <v>395</v>
      </c>
      <c r="F294" s="25">
        <v>14112000</v>
      </c>
      <c r="G294" s="25"/>
      <c r="H294" s="25">
        <v>0</v>
      </c>
      <c r="I294" s="3"/>
      <c r="J294" s="25">
        <f t="shared" si="4"/>
        <v>14112000</v>
      </c>
    </row>
    <row r="295" spans="1:10">
      <c r="A295" s="415">
        <v>15</v>
      </c>
      <c r="B295" s="429">
        <v>5111790001</v>
      </c>
      <c r="C295" s="465" t="s">
        <v>135</v>
      </c>
      <c r="D295" s="404">
        <v>10</v>
      </c>
      <c r="E295" s="404" t="s">
        <v>5</v>
      </c>
      <c r="F295" s="405">
        <v>14112000</v>
      </c>
      <c r="G295" s="405"/>
      <c r="H295" s="405">
        <v>0</v>
      </c>
      <c r="I295" s="406"/>
      <c r="J295" s="407">
        <f t="shared" si="4"/>
        <v>14112000</v>
      </c>
    </row>
    <row r="296" spans="1:10" s="90" customFormat="1" ht="14.5" hidden="1">
      <c r="A296" s="3"/>
      <c r="B296" s="187">
        <v>511180</v>
      </c>
      <c r="C296" s="188" t="s">
        <v>89</v>
      </c>
      <c r="D296" s="3">
        <v>6</v>
      </c>
      <c r="E296" s="3" t="s">
        <v>395</v>
      </c>
      <c r="F296" s="25">
        <v>5668445</v>
      </c>
      <c r="G296" s="25"/>
      <c r="H296" s="25">
        <v>0</v>
      </c>
      <c r="I296" s="3"/>
      <c r="J296" s="25">
        <f t="shared" si="4"/>
        <v>5668445</v>
      </c>
    </row>
    <row r="297" spans="1:10">
      <c r="A297" s="415">
        <v>16</v>
      </c>
      <c r="B297" s="429">
        <v>5111800001</v>
      </c>
      <c r="C297" s="465" t="s">
        <v>136</v>
      </c>
      <c r="D297" s="404">
        <v>10</v>
      </c>
      <c r="E297" s="404" t="s">
        <v>5</v>
      </c>
      <c r="F297" s="405">
        <v>5668445</v>
      </c>
      <c r="G297" s="405"/>
      <c r="H297" s="405">
        <v>0</v>
      </c>
      <c r="I297" s="406"/>
      <c r="J297" s="407">
        <f t="shared" si="4"/>
        <v>5668445</v>
      </c>
    </row>
    <row r="298" spans="1:10" s="90" customFormat="1" ht="14.5" hidden="1">
      <c r="A298" s="3"/>
      <c r="B298" s="187">
        <v>511190</v>
      </c>
      <c r="C298" s="188" t="s">
        <v>231</v>
      </c>
      <c r="D298" s="3">
        <v>6</v>
      </c>
      <c r="E298" s="3" t="s">
        <v>395</v>
      </c>
      <c r="F298" s="25">
        <v>0</v>
      </c>
      <c r="G298" s="25"/>
      <c r="H298" s="25">
        <v>0</v>
      </c>
      <c r="I298" s="3"/>
      <c r="J298" s="25">
        <f t="shared" si="4"/>
        <v>0</v>
      </c>
    </row>
    <row r="299" spans="1:10">
      <c r="A299" s="415" t="s">
        <v>396</v>
      </c>
      <c r="B299" s="429">
        <v>5111900001</v>
      </c>
      <c r="C299" s="465" t="s">
        <v>210</v>
      </c>
      <c r="D299" s="404">
        <v>10</v>
      </c>
      <c r="E299" s="404" t="s">
        <v>5</v>
      </c>
      <c r="F299" s="405">
        <v>0</v>
      </c>
      <c r="G299" s="405"/>
      <c r="H299" s="405">
        <v>0</v>
      </c>
      <c r="I299" s="406"/>
      <c r="J299" s="407">
        <f t="shared" si="4"/>
        <v>0</v>
      </c>
    </row>
    <row r="300" spans="1:10" s="90" customFormat="1" ht="23" hidden="1">
      <c r="A300" s="3"/>
      <c r="B300" s="202">
        <v>53</v>
      </c>
      <c r="C300" s="201" t="s">
        <v>232</v>
      </c>
      <c r="D300" s="3">
        <v>2</v>
      </c>
      <c r="E300" s="3" t="s">
        <v>395</v>
      </c>
      <c r="F300" s="25">
        <v>0</v>
      </c>
      <c r="G300" s="25"/>
      <c r="H300" s="25">
        <v>0</v>
      </c>
      <c r="I300" s="3"/>
      <c r="J300" s="25">
        <f t="shared" si="4"/>
        <v>0</v>
      </c>
    </row>
    <row r="301" spans="1:10" s="90" customFormat="1" ht="14.5" hidden="1">
      <c r="A301" s="3"/>
      <c r="B301" s="187">
        <v>5347</v>
      </c>
      <c r="C301" s="188" t="s">
        <v>233</v>
      </c>
      <c r="D301" s="3">
        <v>4</v>
      </c>
      <c r="E301" s="3" t="s">
        <v>395</v>
      </c>
      <c r="F301" s="25">
        <v>0</v>
      </c>
      <c r="G301" s="25"/>
      <c r="H301" s="25">
        <v>0</v>
      </c>
      <c r="I301" s="3"/>
      <c r="J301" s="25">
        <f t="shared" si="4"/>
        <v>0</v>
      </c>
    </row>
    <row r="302" spans="1:10" s="90" customFormat="1" ht="14.5" hidden="1">
      <c r="A302" s="3"/>
      <c r="B302" s="187">
        <v>534790</v>
      </c>
      <c r="C302" s="188" t="s">
        <v>25</v>
      </c>
      <c r="D302" s="3">
        <v>6</v>
      </c>
      <c r="E302" s="3" t="s">
        <v>395</v>
      </c>
      <c r="F302" s="25">
        <v>0</v>
      </c>
      <c r="G302" s="25"/>
      <c r="H302" s="25">
        <v>0</v>
      </c>
      <c r="I302" s="3"/>
      <c r="J302" s="25">
        <f t="shared" si="4"/>
        <v>0</v>
      </c>
    </row>
    <row r="303" spans="1:10">
      <c r="A303" s="415">
        <v>12</v>
      </c>
      <c r="B303" s="429">
        <v>5347900001</v>
      </c>
      <c r="C303" s="465" t="s">
        <v>47</v>
      </c>
      <c r="D303" s="404">
        <v>10</v>
      </c>
      <c r="E303" s="404" t="s">
        <v>5</v>
      </c>
      <c r="F303" s="405">
        <v>0</v>
      </c>
      <c r="G303" s="405"/>
      <c r="H303" s="405">
        <v>0</v>
      </c>
      <c r="I303" s="406"/>
      <c r="J303" s="407">
        <f t="shared" si="4"/>
        <v>0</v>
      </c>
    </row>
    <row r="304" spans="1:10" s="90" customFormat="1" ht="14.5" hidden="1">
      <c r="A304" s="3"/>
      <c r="B304" s="187">
        <v>5366</v>
      </c>
      <c r="C304" s="188" t="s">
        <v>234</v>
      </c>
      <c r="D304" s="3">
        <v>4</v>
      </c>
      <c r="E304" s="3" t="s">
        <v>395</v>
      </c>
      <c r="F304" s="25">
        <v>0</v>
      </c>
      <c r="G304" s="25"/>
      <c r="H304" s="25">
        <v>0</v>
      </c>
      <c r="I304" s="3"/>
      <c r="J304" s="25">
        <f t="shared" si="4"/>
        <v>0</v>
      </c>
    </row>
    <row r="305" spans="1:10" s="90" customFormat="1" ht="14.5" hidden="1">
      <c r="A305" s="3"/>
      <c r="B305" s="187">
        <v>536606</v>
      </c>
      <c r="C305" s="188" t="s">
        <v>66</v>
      </c>
      <c r="D305" s="3">
        <v>6</v>
      </c>
      <c r="E305" s="3" t="s">
        <v>395</v>
      </c>
      <c r="F305" s="25">
        <v>0</v>
      </c>
      <c r="G305" s="25"/>
      <c r="H305" s="25">
        <v>0</v>
      </c>
      <c r="I305" s="3"/>
      <c r="J305" s="25">
        <f t="shared" si="4"/>
        <v>0</v>
      </c>
    </row>
    <row r="306" spans="1:10">
      <c r="A306" s="415">
        <v>12</v>
      </c>
      <c r="B306" s="429">
        <v>5366060001</v>
      </c>
      <c r="C306" s="465" t="s">
        <v>67</v>
      </c>
      <c r="D306" s="404">
        <v>10</v>
      </c>
      <c r="E306" s="404" t="s">
        <v>5</v>
      </c>
      <c r="F306" s="405">
        <v>0</v>
      </c>
      <c r="G306" s="405"/>
      <c r="H306" s="405">
        <v>0</v>
      </c>
      <c r="I306" s="406"/>
      <c r="J306" s="407">
        <f t="shared" si="4"/>
        <v>0</v>
      </c>
    </row>
    <row r="307" spans="1:10" s="90" customFormat="1" ht="14.5" hidden="1">
      <c r="A307" s="3"/>
      <c r="B307" s="187">
        <v>54</v>
      </c>
      <c r="C307" s="188" t="s">
        <v>178</v>
      </c>
      <c r="D307" s="3">
        <v>2</v>
      </c>
      <c r="E307" s="3" t="s">
        <v>395</v>
      </c>
      <c r="F307" s="25">
        <v>5841710</v>
      </c>
      <c r="G307" s="25"/>
      <c r="H307" s="25">
        <v>0</v>
      </c>
      <c r="I307" s="3"/>
      <c r="J307" s="25">
        <f t="shared" si="4"/>
        <v>5841710</v>
      </c>
    </row>
    <row r="308" spans="1:10" s="90" customFormat="1" ht="14.5" hidden="1">
      <c r="A308" s="3"/>
      <c r="B308" s="187">
        <v>5423</v>
      </c>
      <c r="C308" s="188" t="s">
        <v>22</v>
      </c>
      <c r="D308" s="3">
        <v>4</v>
      </c>
      <c r="E308" s="3" t="s">
        <v>395</v>
      </c>
      <c r="F308" s="25">
        <v>5841710</v>
      </c>
      <c r="G308" s="25"/>
      <c r="H308" s="25">
        <v>0</v>
      </c>
      <c r="I308" s="3"/>
      <c r="J308" s="25">
        <f t="shared" si="4"/>
        <v>5841710</v>
      </c>
    </row>
    <row r="309" spans="1:10" s="90" customFormat="1" ht="14.5" hidden="1">
      <c r="A309" s="3"/>
      <c r="B309" s="187">
        <v>542307</v>
      </c>
      <c r="C309" s="188" t="s">
        <v>235</v>
      </c>
      <c r="D309" s="3">
        <v>6</v>
      </c>
      <c r="E309" s="3" t="s">
        <v>395</v>
      </c>
      <c r="F309" s="25">
        <v>5841710</v>
      </c>
      <c r="G309" s="25"/>
      <c r="H309" s="25">
        <v>0</v>
      </c>
      <c r="I309" s="3"/>
      <c r="J309" s="25">
        <f t="shared" si="4"/>
        <v>5841710</v>
      </c>
    </row>
    <row r="310" spans="1:10">
      <c r="A310" s="415">
        <v>21</v>
      </c>
      <c r="B310" s="429">
        <v>5423070001</v>
      </c>
      <c r="C310" s="465" t="s">
        <v>236</v>
      </c>
      <c r="D310" s="404">
        <v>10</v>
      </c>
      <c r="E310" s="404" t="s">
        <v>5</v>
      </c>
      <c r="F310" s="405">
        <v>5841710</v>
      </c>
      <c r="G310" s="405"/>
      <c r="H310" s="405">
        <v>0</v>
      </c>
      <c r="I310" s="406"/>
      <c r="J310" s="407">
        <f t="shared" si="4"/>
        <v>5841710</v>
      </c>
    </row>
    <row r="311" spans="1:10" s="90" customFormat="1" ht="14.5" hidden="1">
      <c r="A311" s="3"/>
      <c r="B311" s="187">
        <v>55</v>
      </c>
      <c r="C311" s="188" t="s">
        <v>237</v>
      </c>
      <c r="D311" s="3">
        <v>2</v>
      </c>
      <c r="E311" s="3" t="s">
        <v>395</v>
      </c>
      <c r="F311" s="25">
        <v>66504160</v>
      </c>
      <c r="G311" s="25"/>
      <c r="H311" s="25">
        <v>0</v>
      </c>
      <c r="I311" s="3"/>
      <c r="J311" s="25">
        <f t="shared" si="4"/>
        <v>66504160</v>
      </c>
    </row>
    <row r="312" spans="1:10" s="90" customFormat="1" ht="14.5" hidden="1">
      <c r="A312" s="3"/>
      <c r="B312" s="187">
        <v>5501</v>
      </c>
      <c r="C312" s="188" t="s">
        <v>238</v>
      </c>
      <c r="D312" s="3">
        <v>4</v>
      </c>
      <c r="E312" s="3" t="s">
        <v>395</v>
      </c>
      <c r="F312" s="25">
        <v>66504160</v>
      </c>
      <c r="G312" s="25"/>
      <c r="H312" s="25">
        <v>0</v>
      </c>
      <c r="I312" s="3"/>
      <c r="J312" s="25">
        <f t="shared" si="4"/>
        <v>66504160</v>
      </c>
    </row>
    <row r="313" spans="1:10" s="90" customFormat="1" ht="14.5" hidden="1">
      <c r="A313" s="3"/>
      <c r="B313" s="187">
        <v>550105</v>
      </c>
      <c r="C313" s="188" t="s">
        <v>239</v>
      </c>
      <c r="D313" s="3">
        <v>6</v>
      </c>
      <c r="E313" s="3" t="s">
        <v>395</v>
      </c>
      <c r="F313" s="25">
        <v>66504160</v>
      </c>
      <c r="G313" s="25"/>
      <c r="H313" s="25">
        <v>0</v>
      </c>
      <c r="I313" s="3"/>
      <c r="J313" s="25">
        <f t="shared" si="4"/>
        <v>66504160</v>
      </c>
    </row>
    <row r="314" spans="1:10" ht="28">
      <c r="A314" s="415">
        <v>12</v>
      </c>
      <c r="B314" s="431">
        <v>5501050002</v>
      </c>
      <c r="C314" s="465" t="s">
        <v>240</v>
      </c>
      <c r="D314" s="404">
        <v>10</v>
      </c>
      <c r="E314" s="404" t="s">
        <v>5</v>
      </c>
      <c r="F314" s="405">
        <v>0</v>
      </c>
      <c r="G314" s="405"/>
      <c r="H314" s="405">
        <v>0</v>
      </c>
      <c r="I314" s="406"/>
      <c r="J314" s="407">
        <f t="shared" si="4"/>
        <v>0</v>
      </c>
    </row>
    <row r="315" spans="1:10" ht="28">
      <c r="A315" s="415">
        <v>12</v>
      </c>
      <c r="B315" s="431">
        <v>5501050003</v>
      </c>
      <c r="C315" s="465" t="s">
        <v>241</v>
      </c>
      <c r="D315" s="404">
        <v>10</v>
      </c>
      <c r="E315" s="404" t="s">
        <v>5</v>
      </c>
      <c r="F315" s="405">
        <v>7999860</v>
      </c>
      <c r="G315" s="405"/>
      <c r="H315" s="405">
        <v>0</v>
      </c>
      <c r="I315" s="406"/>
      <c r="J315" s="407">
        <f t="shared" si="4"/>
        <v>7999860</v>
      </c>
    </row>
    <row r="316" spans="1:10" ht="28">
      <c r="A316" s="415">
        <v>12</v>
      </c>
      <c r="B316" s="429">
        <v>5501050004</v>
      </c>
      <c r="C316" s="465" t="s">
        <v>242</v>
      </c>
      <c r="D316" s="404">
        <v>10</v>
      </c>
      <c r="E316" s="404" t="s">
        <v>5</v>
      </c>
      <c r="F316" s="405">
        <v>0</v>
      </c>
      <c r="G316" s="405"/>
      <c r="H316" s="405">
        <v>0</v>
      </c>
      <c r="I316" s="406"/>
      <c r="J316" s="407">
        <f t="shared" si="4"/>
        <v>0</v>
      </c>
    </row>
    <row r="317" spans="1:10" ht="28">
      <c r="A317" s="415">
        <v>12</v>
      </c>
      <c r="B317" s="431">
        <v>5501050005</v>
      </c>
      <c r="C317" s="465" t="s">
        <v>243</v>
      </c>
      <c r="D317" s="404">
        <v>10</v>
      </c>
      <c r="E317" s="404" t="s">
        <v>5</v>
      </c>
      <c r="F317" s="405">
        <v>0</v>
      </c>
      <c r="G317" s="405"/>
      <c r="H317" s="405">
        <v>0</v>
      </c>
      <c r="I317" s="406"/>
      <c r="J317" s="407">
        <f t="shared" si="4"/>
        <v>0</v>
      </c>
    </row>
    <row r="318" spans="1:10">
      <c r="A318" s="415">
        <v>12</v>
      </c>
      <c r="B318" s="429">
        <v>5501050006</v>
      </c>
      <c r="C318" s="465" t="s">
        <v>244</v>
      </c>
      <c r="D318" s="404">
        <v>10</v>
      </c>
      <c r="E318" s="404" t="s">
        <v>5</v>
      </c>
      <c r="F318" s="405">
        <v>0</v>
      </c>
      <c r="G318" s="405"/>
      <c r="H318" s="405">
        <v>0</v>
      </c>
      <c r="I318" s="406"/>
      <c r="J318" s="407">
        <f t="shared" si="4"/>
        <v>0</v>
      </c>
    </row>
    <row r="319" spans="1:10" ht="28">
      <c r="A319" s="415">
        <v>12</v>
      </c>
      <c r="B319" s="429">
        <v>5501050007</v>
      </c>
      <c r="C319" s="465" t="s">
        <v>245</v>
      </c>
      <c r="D319" s="404">
        <v>10</v>
      </c>
      <c r="E319" s="404" t="s">
        <v>5</v>
      </c>
      <c r="F319" s="405">
        <v>0</v>
      </c>
      <c r="G319" s="405"/>
      <c r="H319" s="405">
        <v>0</v>
      </c>
      <c r="I319" s="406"/>
      <c r="J319" s="407">
        <f t="shared" si="4"/>
        <v>0</v>
      </c>
    </row>
    <row r="320" spans="1:10" ht="28">
      <c r="A320" s="415">
        <v>12</v>
      </c>
      <c r="B320" s="429">
        <v>5501050008</v>
      </c>
      <c r="C320" s="465" t="s">
        <v>246</v>
      </c>
      <c r="D320" s="404">
        <v>10</v>
      </c>
      <c r="E320" s="404" t="s">
        <v>5</v>
      </c>
      <c r="F320" s="405">
        <v>33422500</v>
      </c>
      <c r="G320" s="405"/>
      <c r="H320" s="405">
        <v>0</v>
      </c>
      <c r="I320" s="406"/>
      <c r="J320" s="407">
        <f t="shared" si="4"/>
        <v>33422500</v>
      </c>
    </row>
    <row r="321" spans="1:10">
      <c r="A321" s="415">
        <v>12</v>
      </c>
      <c r="B321" s="429">
        <v>5501050009</v>
      </c>
      <c r="C321" s="465" t="s">
        <v>247</v>
      </c>
      <c r="D321" s="404">
        <v>10</v>
      </c>
      <c r="E321" s="404" t="s">
        <v>5</v>
      </c>
      <c r="F321" s="405">
        <v>0</v>
      </c>
      <c r="G321" s="405"/>
      <c r="H321" s="405">
        <v>0</v>
      </c>
      <c r="I321" s="406"/>
      <c r="J321" s="407">
        <f t="shared" si="4"/>
        <v>0</v>
      </c>
    </row>
    <row r="322" spans="1:10">
      <c r="A322" s="415">
        <v>12</v>
      </c>
      <c r="B322" s="429">
        <v>5501050010</v>
      </c>
      <c r="C322" s="465" t="s">
        <v>248</v>
      </c>
      <c r="D322" s="404">
        <v>10</v>
      </c>
      <c r="E322" s="404" t="s">
        <v>5</v>
      </c>
      <c r="F322" s="405">
        <v>0</v>
      </c>
      <c r="G322" s="405"/>
      <c r="H322" s="405">
        <v>0</v>
      </c>
      <c r="I322" s="406"/>
      <c r="J322" s="407">
        <f t="shared" si="4"/>
        <v>0</v>
      </c>
    </row>
    <row r="323" spans="1:10">
      <c r="A323" s="415">
        <v>12</v>
      </c>
      <c r="B323" s="429">
        <v>5501050011</v>
      </c>
      <c r="C323" s="465" t="s">
        <v>249</v>
      </c>
      <c r="D323" s="404">
        <v>10</v>
      </c>
      <c r="E323" s="404" t="s">
        <v>5</v>
      </c>
      <c r="F323" s="405">
        <v>5655000</v>
      </c>
      <c r="G323" s="405"/>
      <c r="H323" s="405">
        <v>0</v>
      </c>
      <c r="I323" s="406"/>
      <c r="J323" s="407">
        <f t="shared" si="4"/>
        <v>5655000</v>
      </c>
    </row>
    <row r="324" spans="1:10">
      <c r="A324" s="415">
        <v>21</v>
      </c>
      <c r="B324" s="429">
        <v>5501050012</v>
      </c>
      <c r="C324" s="465" t="s">
        <v>250</v>
      </c>
      <c r="D324" s="404">
        <v>10</v>
      </c>
      <c r="E324" s="404" t="s">
        <v>5</v>
      </c>
      <c r="F324" s="405">
        <v>4426800</v>
      </c>
      <c r="G324" s="405"/>
      <c r="H324" s="405">
        <v>0</v>
      </c>
      <c r="I324" s="406"/>
      <c r="J324" s="407">
        <f t="shared" si="4"/>
        <v>4426800</v>
      </c>
    </row>
    <row r="325" spans="1:10">
      <c r="A325" s="415">
        <v>12</v>
      </c>
      <c r="B325" s="429">
        <v>5501050013</v>
      </c>
      <c r="C325" s="465" t="s">
        <v>251</v>
      </c>
      <c r="D325" s="404">
        <v>10</v>
      </c>
      <c r="E325" s="404" t="s">
        <v>5</v>
      </c>
      <c r="F325" s="405">
        <v>15000000</v>
      </c>
      <c r="G325" s="405"/>
      <c r="H325" s="405">
        <v>0</v>
      </c>
      <c r="I325" s="406"/>
      <c r="J325" s="407">
        <f t="shared" si="4"/>
        <v>15000000</v>
      </c>
    </row>
    <row r="326" spans="1:10">
      <c r="A326" s="415">
        <v>12</v>
      </c>
      <c r="B326" s="429">
        <v>5501050014</v>
      </c>
      <c r="C326" s="465" t="s">
        <v>252</v>
      </c>
      <c r="D326" s="404">
        <v>10</v>
      </c>
      <c r="E326" s="404" t="s">
        <v>5</v>
      </c>
      <c r="F326" s="405">
        <v>0</v>
      </c>
      <c r="G326" s="405"/>
      <c r="H326" s="405">
        <v>0</v>
      </c>
      <c r="I326" s="406"/>
      <c r="J326" s="407">
        <f t="shared" si="4"/>
        <v>0</v>
      </c>
    </row>
    <row r="327" spans="1:10" s="90" customFormat="1" ht="14.5" hidden="1">
      <c r="A327" s="3"/>
      <c r="B327" s="187">
        <v>58</v>
      </c>
      <c r="C327" s="188" t="s">
        <v>253</v>
      </c>
      <c r="D327" s="3">
        <v>2</v>
      </c>
      <c r="E327" s="3" t="s">
        <v>395</v>
      </c>
      <c r="F327" s="25">
        <v>6557</v>
      </c>
      <c r="G327" s="25"/>
      <c r="H327" s="25">
        <v>0</v>
      </c>
      <c r="I327" s="3"/>
      <c r="J327" s="25">
        <f t="shared" si="4"/>
        <v>6557</v>
      </c>
    </row>
    <row r="328" spans="1:10" s="90" customFormat="1" ht="14.5" hidden="1">
      <c r="A328" s="3"/>
      <c r="B328" s="187">
        <v>5802</v>
      </c>
      <c r="C328" s="188" t="s">
        <v>87</v>
      </c>
      <c r="D328" s="3">
        <v>4</v>
      </c>
      <c r="E328" s="3" t="s">
        <v>395</v>
      </c>
      <c r="F328" s="25">
        <v>6557</v>
      </c>
      <c r="G328" s="25"/>
      <c r="H328" s="25">
        <v>0</v>
      </c>
      <c r="I328" s="3"/>
      <c r="J328" s="25">
        <f t="shared" si="4"/>
        <v>6557</v>
      </c>
    </row>
    <row r="329" spans="1:10" s="90" customFormat="1" ht="14.5" hidden="1">
      <c r="A329" s="3"/>
      <c r="B329" s="187">
        <v>580240</v>
      </c>
      <c r="C329" s="188" t="s">
        <v>254</v>
      </c>
      <c r="D329" s="3">
        <v>6</v>
      </c>
      <c r="E329" s="3" t="s">
        <v>395</v>
      </c>
      <c r="F329" s="25">
        <v>6557</v>
      </c>
      <c r="G329" s="25"/>
      <c r="H329" s="25">
        <v>0</v>
      </c>
      <c r="I329" s="3"/>
      <c r="J329" s="25">
        <f t="shared" ref="J329:J367" si="5">+F329-H329</f>
        <v>6557</v>
      </c>
    </row>
    <row r="330" spans="1:10">
      <c r="A330" s="415">
        <v>17</v>
      </c>
      <c r="B330" s="429">
        <v>5802400001</v>
      </c>
      <c r="C330" s="465" t="s">
        <v>255</v>
      </c>
      <c r="D330" s="404">
        <v>10</v>
      </c>
      <c r="E330" s="404" t="s">
        <v>5</v>
      </c>
      <c r="F330" s="405">
        <v>6557</v>
      </c>
      <c r="G330" s="405"/>
      <c r="H330" s="405">
        <v>0</v>
      </c>
      <c r="I330" s="406"/>
      <c r="J330" s="407">
        <f t="shared" si="5"/>
        <v>6557</v>
      </c>
    </row>
    <row r="331" spans="1:10" s="90" customFormat="1" ht="14.5" hidden="1">
      <c r="A331" s="3"/>
      <c r="B331" s="187">
        <v>5804</v>
      </c>
      <c r="C331" s="188" t="s">
        <v>189</v>
      </c>
      <c r="D331" s="3">
        <v>4</v>
      </c>
      <c r="E331" s="3" t="s">
        <v>395</v>
      </c>
      <c r="F331" s="25">
        <v>0</v>
      </c>
      <c r="G331" s="25"/>
      <c r="H331" s="25">
        <v>0</v>
      </c>
      <c r="I331" s="3"/>
      <c r="J331" s="25">
        <f t="shared" si="5"/>
        <v>0</v>
      </c>
    </row>
    <row r="332" spans="1:10" s="90" customFormat="1" ht="24" hidden="1">
      <c r="A332" s="3"/>
      <c r="B332" s="187">
        <v>580423</v>
      </c>
      <c r="C332" s="188" t="s">
        <v>256</v>
      </c>
      <c r="D332" s="3">
        <v>6</v>
      </c>
      <c r="E332" s="3" t="s">
        <v>395</v>
      </c>
      <c r="F332" s="25">
        <v>0</v>
      </c>
      <c r="G332" s="25"/>
      <c r="H332" s="25">
        <v>0</v>
      </c>
      <c r="I332" s="3"/>
      <c r="J332" s="25">
        <f t="shared" si="5"/>
        <v>0</v>
      </c>
    </row>
    <row r="333" spans="1:10" ht="28">
      <c r="A333" s="415">
        <v>12</v>
      </c>
      <c r="B333" s="429">
        <v>5804230027</v>
      </c>
      <c r="C333" s="465" t="s">
        <v>257</v>
      </c>
      <c r="D333" s="404">
        <v>10</v>
      </c>
      <c r="E333" s="404" t="s">
        <v>5</v>
      </c>
      <c r="F333" s="405">
        <v>0</v>
      </c>
      <c r="G333" s="405"/>
      <c r="H333" s="405">
        <v>0</v>
      </c>
      <c r="I333" s="406"/>
      <c r="J333" s="407">
        <f t="shared" si="5"/>
        <v>0</v>
      </c>
    </row>
    <row r="334" spans="1:10" ht="28">
      <c r="A334" s="415">
        <v>12</v>
      </c>
      <c r="B334" s="429">
        <v>5804230028</v>
      </c>
      <c r="C334" s="465" t="s">
        <v>257</v>
      </c>
      <c r="D334" s="404">
        <v>10</v>
      </c>
      <c r="E334" s="404" t="s">
        <v>5</v>
      </c>
      <c r="F334" s="405">
        <v>0</v>
      </c>
      <c r="G334" s="405"/>
      <c r="H334" s="405">
        <v>0</v>
      </c>
      <c r="I334" s="406"/>
      <c r="J334" s="407">
        <f t="shared" si="5"/>
        <v>0</v>
      </c>
    </row>
    <row r="335" spans="1:10" s="90" customFormat="1" ht="14.5" hidden="1">
      <c r="A335" s="3"/>
      <c r="B335" s="187">
        <v>5890</v>
      </c>
      <c r="C335" s="188" t="s">
        <v>258</v>
      </c>
      <c r="D335" s="3">
        <v>4</v>
      </c>
      <c r="E335" s="3" t="s">
        <v>395</v>
      </c>
      <c r="F335" s="25">
        <v>0</v>
      </c>
      <c r="G335" s="25"/>
      <c r="H335" s="25">
        <v>0</v>
      </c>
      <c r="I335" s="3"/>
      <c r="J335" s="25">
        <f t="shared" si="5"/>
        <v>0</v>
      </c>
    </row>
    <row r="336" spans="1:10" s="90" customFormat="1" ht="14.5" hidden="1">
      <c r="A336" s="3"/>
      <c r="B336" s="187">
        <v>589017</v>
      </c>
      <c r="C336" s="188" t="s">
        <v>259</v>
      </c>
      <c r="D336" s="3">
        <v>6</v>
      </c>
      <c r="E336" s="3" t="s">
        <v>395</v>
      </c>
      <c r="F336" s="25">
        <v>0</v>
      </c>
      <c r="G336" s="25"/>
      <c r="H336" s="25">
        <v>0</v>
      </c>
      <c r="I336" s="3"/>
      <c r="J336" s="25">
        <f t="shared" si="5"/>
        <v>0</v>
      </c>
    </row>
    <row r="337" spans="1:10" s="90" customFormat="1" ht="14.5" hidden="1">
      <c r="A337" s="3"/>
      <c r="B337" s="300">
        <v>5890170001</v>
      </c>
      <c r="C337" s="20" t="s">
        <v>260</v>
      </c>
      <c r="D337" s="3">
        <v>10</v>
      </c>
      <c r="E337" s="3" t="s">
        <v>5</v>
      </c>
      <c r="F337" s="25">
        <v>0</v>
      </c>
      <c r="G337" s="25"/>
      <c r="H337" s="25">
        <v>0</v>
      </c>
      <c r="I337" s="3"/>
      <c r="J337" s="25">
        <f t="shared" si="5"/>
        <v>0</v>
      </c>
    </row>
    <row r="338" spans="1:10" s="90" customFormat="1" ht="14.5" hidden="1">
      <c r="A338" s="3"/>
      <c r="B338" s="187">
        <v>59</v>
      </c>
      <c r="C338" s="188" t="s">
        <v>261</v>
      </c>
      <c r="D338" s="3">
        <v>2</v>
      </c>
      <c r="E338" s="3" t="s">
        <v>395</v>
      </c>
      <c r="F338" s="25">
        <v>0</v>
      </c>
      <c r="G338" s="25"/>
      <c r="H338" s="25">
        <v>0</v>
      </c>
      <c r="I338" s="3"/>
      <c r="J338" s="25">
        <f t="shared" si="5"/>
        <v>0</v>
      </c>
    </row>
    <row r="339" spans="1:10" s="90" customFormat="1" ht="14.5" hidden="1">
      <c r="A339" s="3"/>
      <c r="B339" s="187">
        <v>5905</v>
      </c>
      <c r="C339" s="188" t="s">
        <v>261</v>
      </c>
      <c r="D339" s="3">
        <v>4</v>
      </c>
      <c r="E339" s="3" t="s">
        <v>395</v>
      </c>
      <c r="F339" s="25">
        <v>0</v>
      </c>
      <c r="G339" s="25"/>
      <c r="H339" s="25">
        <v>0</v>
      </c>
      <c r="I339" s="3"/>
      <c r="J339" s="25">
        <f t="shared" si="5"/>
        <v>0</v>
      </c>
    </row>
    <row r="340" spans="1:10" s="90" customFormat="1" ht="14.5" hidden="1">
      <c r="A340" s="3"/>
      <c r="B340" s="187">
        <v>590501</v>
      </c>
      <c r="C340" s="188" t="s">
        <v>261</v>
      </c>
      <c r="D340" s="3">
        <v>6</v>
      </c>
      <c r="E340" s="3" t="s">
        <v>395</v>
      </c>
      <c r="F340" s="25">
        <v>0</v>
      </c>
      <c r="G340" s="25"/>
      <c r="H340" s="25">
        <v>0</v>
      </c>
      <c r="I340" s="3"/>
      <c r="J340" s="25">
        <f t="shared" si="5"/>
        <v>0</v>
      </c>
    </row>
    <row r="341" spans="1:10" s="90" customFormat="1" ht="14.5" hidden="1">
      <c r="A341" s="3"/>
      <c r="B341" s="19">
        <v>5905010001</v>
      </c>
      <c r="C341" s="20" t="s">
        <v>262</v>
      </c>
      <c r="D341" s="3">
        <v>10</v>
      </c>
      <c r="E341" s="3" t="s">
        <v>5</v>
      </c>
      <c r="F341" s="25">
        <v>0</v>
      </c>
      <c r="G341" s="25"/>
      <c r="H341" s="25">
        <v>0</v>
      </c>
      <c r="I341" s="3"/>
      <c r="J341" s="25">
        <f t="shared" si="5"/>
        <v>0</v>
      </c>
    </row>
    <row r="342" spans="1:10" s="90" customFormat="1" ht="14.5" hidden="1">
      <c r="A342" s="3"/>
      <c r="B342" s="204">
        <v>8</v>
      </c>
      <c r="C342" s="205" t="s">
        <v>263</v>
      </c>
      <c r="D342" s="3">
        <v>1</v>
      </c>
      <c r="E342" s="3" t="s">
        <v>395</v>
      </c>
      <c r="F342" s="25">
        <v>0</v>
      </c>
      <c r="G342" s="25"/>
      <c r="H342" s="25">
        <v>0</v>
      </c>
      <c r="I342" s="3"/>
      <c r="J342" s="25">
        <f t="shared" si="5"/>
        <v>0</v>
      </c>
    </row>
    <row r="343" spans="1:10" s="90" customFormat="1" ht="14.25" hidden="1" customHeight="1">
      <c r="A343" s="3"/>
      <c r="B343" s="187">
        <v>83</v>
      </c>
      <c r="C343" s="188" t="s">
        <v>264</v>
      </c>
      <c r="D343" s="3">
        <v>2</v>
      </c>
      <c r="E343" s="3" t="s">
        <v>395</v>
      </c>
      <c r="F343" s="25">
        <v>0</v>
      </c>
      <c r="G343" s="25"/>
      <c r="H343" s="25">
        <v>0</v>
      </c>
      <c r="I343" s="3"/>
      <c r="J343" s="25">
        <f t="shared" si="5"/>
        <v>0</v>
      </c>
    </row>
    <row r="344" spans="1:10" s="90" customFormat="1" ht="14.5" hidden="1">
      <c r="A344" s="3"/>
      <c r="B344" s="187">
        <v>8361</v>
      </c>
      <c r="C344" s="188" t="s">
        <v>265</v>
      </c>
      <c r="D344" s="3">
        <v>4</v>
      </c>
      <c r="E344" s="3" t="s">
        <v>395</v>
      </c>
      <c r="F344" s="25">
        <v>0</v>
      </c>
      <c r="G344" s="25"/>
      <c r="H344" s="25">
        <v>0</v>
      </c>
      <c r="I344" s="3"/>
      <c r="J344" s="25">
        <f t="shared" si="5"/>
        <v>0</v>
      </c>
    </row>
    <row r="345" spans="1:10" s="90" customFormat="1" ht="14.5" hidden="1">
      <c r="A345" s="3"/>
      <c r="B345" s="187">
        <v>836101</v>
      </c>
      <c r="C345" s="188" t="s">
        <v>266</v>
      </c>
      <c r="D345" s="3">
        <v>6</v>
      </c>
      <c r="E345" s="3" t="s">
        <v>395</v>
      </c>
      <c r="F345" s="25">
        <v>0</v>
      </c>
      <c r="G345" s="25"/>
      <c r="H345" s="25">
        <v>0</v>
      </c>
      <c r="I345" s="3"/>
      <c r="J345" s="25">
        <f t="shared" si="5"/>
        <v>0</v>
      </c>
    </row>
    <row r="346" spans="1:10" s="90" customFormat="1" ht="14.5" hidden="1">
      <c r="A346" s="3"/>
      <c r="B346" s="19">
        <v>8361010001</v>
      </c>
      <c r="C346" s="20" t="s">
        <v>267</v>
      </c>
      <c r="D346" s="3">
        <v>10</v>
      </c>
      <c r="E346" s="3" t="s">
        <v>5</v>
      </c>
      <c r="F346" s="25">
        <v>0</v>
      </c>
      <c r="G346" s="25"/>
      <c r="H346" s="25">
        <v>0</v>
      </c>
      <c r="I346" s="3"/>
      <c r="J346" s="25">
        <f t="shared" si="5"/>
        <v>0</v>
      </c>
    </row>
    <row r="347" spans="1:10" s="90" customFormat="1" ht="14.5" hidden="1">
      <c r="A347" s="3"/>
      <c r="B347" s="187">
        <v>836102</v>
      </c>
      <c r="C347" s="188" t="s">
        <v>268</v>
      </c>
      <c r="D347" s="3">
        <v>6</v>
      </c>
      <c r="E347" s="3" t="s">
        <v>395</v>
      </c>
      <c r="F347" s="25">
        <v>0</v>
      </c>
      <c r="G347" s="25"/>
      <c r="H347" s="25">
        <v>0</v>
      </c>
      <c r="I347" s="3"/>
      <c r="J347" s="25">
        <f t="shared" si="5"/>
        <v>0</v>
      </c>
    </row>
    <row r="348" spans="1:10" s="90" customFormat="1" ht="14.5" hidden="1">
      <c r="A348" s="3"/>
      <c r="B348" s="19">
        <v>8361020001</v>
      </c>
      <c r="C348" s="20" t="s">
        <v>269</v>
      </c>
      <c r="D348" s="3">
        <v>10</v>
      </c>
      <c r="E348" s="3" t="s">
        <v>5</v>
      </c>
      <c r="F348" s="25">
        <v>0</v>
      </c>
      <c r="G348" s="25"/>
      <c r="H348" s="25">
        <v>0</v>
      </c>
      <c r="I348" s="3"/>
      <c r="J348" s="25">
        <f t="shared" si="5"/>
        <v>0</v>
      </c>
    </row>
    <row r="349" spans="1:10" s="90" customFormat="1" ht="24" hidden="1">
      <c r="A349" s="3"/>
      <c r="B349" s="187">
        <v>8371</v>
      </c>
      <c r="C349" s="188" t="s">
        <v>270</v>
      </c>
      <c r="D349" s="3">
        <v>4</v>
      </c>
      <c r="E349" s="3" t="s">
        <v>395</v>
      </c>
      <c r="F349" s="25">
        <v>0</v>
      </c>
      <c r="G349" s="25"/>
      <c r="H349" s="25">
        <v>0</v>
      </c>
      <c r="I349" s="3"/>
      <c r="J349" s="25">
        <f t="shared" si="5"/>
        <v>0</v>
      </c>
    </row>
    <row r="350" spans="1:10" s="90" customFormat="1" ht="14.5" hidden="1">
      <c r="A350" s="3"/>
      <c r="B350" s="187">
        <v>837103</v>
      </c>
      <c r="C350" s="188" t="s">
        <v>271</v>
      </c>
      <c r="D350" s="3">
        <v>6</v>
      </c>
      <c r="E350" s="3" t="s">
        <v>395</v>
      </c>
      <c r="F350" s="25">
        <v>0</v>
      </c>
      <c r="G350" s="25"/>
      <c r="H350" s="25">
        <v>0</v>
      </c>
      <c r="I350" s="3"/>
      <c r="J350" s="25">
        <f t="shared" si="5"/>
        <v>0</v>
      </c>
    </row>
    <row r="351" spans="1:10" s="90" customFormat="1" ht="14.5" hidden="1">
      <c r="A351" s="3"/>
      <c r="B351" s="19">
        <v>8371030001</v>
      </c>
      <c r="C351" s="20" t="s">
        <v>272</v>
      </c>
      <c r="D351" s="3">
        <v>10</v>
      </c>
      <c r="E351" s="3" t="s">
        <v>5</v>
      </c>
      <c r="F351" s="25">
        <v>0</v>
      </c>
      <c r="G351" s="25"/>
      <c r="H351" s="25">
        <v>0</v>
      </c>
      <c r="I351" s="3"/>
      <c r="J351" s="25">
        <f t="shared" si="5"/>
        <v>0</v>
      </c>
    </row>
    <row r="352" spans="1:10" s="90" customFormat="1" ht="14.5" hidden="1">
      <c r="A352" s="3"/>
      <c r="B352" s="187">
        <v>89</v>
      </c>
      <c r="C352" s="188" t="s">
        <v>273</v>
      </c>
      <c r="D352" s="3">
        <v>2</v>
      </c>
      <c r="E352" s="3" t="s">
        <v>395</v>
      </c>
      <c r="F352" s="25">
        <v>0</v>
      </c>
      <c r="G352" s="25"/>
      <c r="H352" s="25">
        <v>0</v>
      </c>
      <c r="I352" s="3"/>
      <c r="J352" s="25">
        <f t="shared" si="5"/>
        <v>0</v>
      </c>
    </row>
    <row r="353" spans="1:10" s="90" customFormat="1" ht="14.5" hidden="1">
      <c r="A353" s="3"/>
      <c r="B353" s="187">
        <v>8915</v>
      </c>
      <c r="C353" s="188" t="s">
        <v>274</v>
      </c>
      <c r="D353" s="3">
        <v>4</v>
      </c>
      <c r="E353" s="3" t="s">
        <v>395</v>
      </c>
      <c r="F353" s="25">
        <v>0</v>
      </c>
      <c r="G353" s="25"/>
      <c r="H353" s="25">
        <v>0</v>
      </c>
      <c r="I353" s="3"/>
      <c r="J353" s="25">
        <f t="shared" si="5"/>
        <v>0</v>
      </c>
    </row>
    <row r="354" spans="1:10" s="90" customFormat="1" ht="14.5" hidden="1">
      <c r="A354" s="3"/>
      <c r="B354" s="187">
        <v>891521</v>
      </c>
      <c r="C354" s="188" t="s">
        <v>265</v>
      </c>
      <c r="D354" s="3">
        <v>6</v>
      </c>
      <c r="E354" s="3" t="s">
        <v>395</v>
      </c>
      <c r="F354" s="25">
        <v>0</v>
      </c>
      <c r="G354" s="25"/>
      <c r="H354" s="25">
        <v>0</v>
      </c>
      <c r="I354" s="3"/>
      <c r="J354" s="25">
        <f t="shared" si="5"/>
        <v>0</v>
      </c>
    </row>
    <row r="355" spans="1:10" s="90" customFormat="1" ht="14.5" hidden="1">
      <c r="A355" s="3"/>
      <c r="B355" s="19">
        <v>8915210001</v>
      </c>
      <c r="C355" s="20" t="s">
        <v>275</v>
      </c>
      <c r="D355" s="3">
        <v>10</v>
      </c>
      <c r="E355" s="3" t="s">
        <v>5</v>
      </c>
      <c r="F355" s="25">
        <v>0</v>
      </c>
      <c r="G355" s="25"/>
      <c r="H355" s="25">
        <v>0</v>
      </c>
      <c r="I355" s="3"/>
      <c r="J355" s="25">
        <f t="shared" si="5"/>
        <v>0</v>
      </c>
    </row>
    <row r="356" spans="1:10" s="90" customFormat="1" ht="14.5" hidden="1">
      <c r="A356" s="3"/>
      <c r="B356" s="19">
        <v>8915210300</v>
      </c>
      <c r="C356" s="20" t="s">
        <v>276</v>
      </c>
      <c r="D356" s="3">
        <v>10</v>
      </c>
      <c r="E356" s="3" t="s">
        <v>5</v>
      </c>
      <c r="F356" s="25">
        <v>0</v>
      </c>
      <c r="G356" s="25"/>
      <c r="H356" s="25">
        <v>0</v>
      </c>
      <c r="I356" s="3"/>
      <c r="J356" s="25">
        <f t="shared" si="5"/>
        <v>0</v>
      </c>
    </row>
    <row r="357" spans="1:10" s="90" customFormat="1" ht="15" hidden="1" customHeight="1">
      <c r="A357" s="3"/>
      <c r="B357" s="187">
        <v>891571</v>
      </c>
      <c r="C357" s="188" t="s">
        <v>270</v>
      </c>
      <c r="D357" s="3">
        <v>6</v>
      </c>
      <c r="E357" s="3" t="s">
        <v>395</v>
      </c>
      <c r="F357" s="25">
        <v>0</v>
      </c>
      <c r="G357" s="25"/>
      <c r="H357" s="25">
        <v>0</v>
      </c>
      <c r="I357" s="3"/>
      <c r="J357" s="25">
        <f t="shared" si="5"/>
        <v>0</v>
      </c>
    </row>
    <row r="358" spans="1:10" s="90" customFormat="1" ht="15" hidden="1" customHeight="1">
      <c r="A358" s="3"/>
      <c r="B358" s="19">
        <v>8915710001</v>
      </c>
      <c r="C358" s="20" t="s">
        <v>277</v>
      </c>
      <c r="D358" s="3">
        <v>10</v>
      </c>
      <c r="E358" s="3" t="s">
        <v>5</v>
      </c>
      <c r="F358" s="25">
        <v>0</v>
      </c>
      <c r="G358" s="25"/>
      <c r="H358" s="25">
        <v>0</v>
      </c>
      <c r="I358" s="3"/>
      <c r="J358" s="25">
        <f t="shared" si="5"/>
        <v>0</v>
      </c>
    </row>
    <row r="359" spans="1:10" s="90" customFormat="1" ht="15" hidden="1" customHeight="1">
      <c r="A359" s="3"/>
      <c r="B359" s="204">
        <v>9</v>
      </c>
      <c r="C359" s="205" t="s">
        <v>278</v>
      </c>
      <c r="D359" s="3">
        <v>1</v>
      </c>
      <c r="E359" s="3" t="s">
        <v>395</v>
      </c>
      <c r="F359" s="25">
        <v>0</v>
      </c>
      <c r="G359" s="25"/>
      <c r="H359" s="25">
        <v>0</v>
      </c>
      <c r="I359" s="3"/>
      <c r="J359" s="25">
        <f t="shared" si="5"/>
        <v>0</v>
      </c>
    </row>
    <row r="360" spans="1:10" s="90" customFormat="1" ht="14.5" hidden="1">
      <c r="A360" s="3"/>
      <c r="B360" s="187">
        <v>93</v>
      </c>
      <c r="C360" s="188" t="s">
        <v>279</v>
      </c>
      <c r="D360" s="3">
        <v>2</v>
      </c>
      <c r="E360" s="3" t="s">
        <v>395</v>
      </c>
      <c r="F360" s="25">
        <v>0</v>
      </c>
      <c r="G360" s="25"/>
      <c r="H360" s="25">
        <v>0</v>
      </c>
      <c r="I360" s="3"/>
      <c r="J360" s="25">
        <f t="shared" si="5"/>
        <v>0</v>
      </c>
    </row>
    <row r="361" spans="1:10" s="90" customFormat="1" ht="24" hidden="1">
      <c r="A361" s="3"/>
      <c r="B361" s="187">
        <v>9368</v>
      </c>
      <c r="C361" s="188" t="s">
        <v>280</v>
      </c>
      <c r="D361" s="3">
        <v>4</v>
      </c>
      <c r="E361" s="3" t="s">
        <v>395</v>
      </c>
      <c r="F361" s="25">
        <v>0</v>
      </c>
      <c r="G361" s="25"/>
      <c r="H361" s="25">
        <v>0</v>
      </c>
      <c r="I361" s="3"/>
      <c r="J361" s="25">
        <f t="shared" si="5"/>
        <v>0</v>
      </c>
    </row>
    <row r="362" spans="1:10" s="90" customFormat="1" ht="14.5" hidden="1">
      <c r="A362" s="3"/>
      <c r="B362" s="187">
        <v>936803</v>
      </c>
      <c r="C362" s="188" t="s">
        <v>281</v>
      </c>
      <c r="D362" s="3">
        <v>6</v>
      </c>
      <c r="E362" s="3" t="s">
        <v>395</v>
      </c>
      <c r="F362" s="25">
        <v>0</v>
      </c>
      <c r="G362" s="25"/>
      <c r="H362" s="25">
        <v>0</v>
      </c>
      <c r="I362" s="3"/>
      <c r="J362" s="25">
        <f t="shared" si="5"/>
        <v>0</v>
      </c>
    </row>
    <row r="363" spans="1:10" s="90" customFormat="1" ht="14.5" hidden="1">
      <c r="A363" s="3"/>
      <c r="B363" s="19">
        <v>9368031471</v>
      </c>
      <c r="C363" s="20" t="s">
        <v>282</v>
      </c>
      <c r="D363" s="3">
        <v>10</v>
      </c>
      <c r="E363" s="3" t="s">
        <v>5</v>
      </c>
      <c r="F363" s="25">
        <v>0</v>
      </c>
      <c r="G363" s="25"/>
      <c r="H363" s="25">
        <v>0</v>
      </c>
      <c r="I363" s="3"/>
      <c r="J363" s="25">
        <f t="shared" si="5"/>
        <v>0</v>
      </c>
    </row>
    <row r="364" spans="1:10" s="90" customFormat="1" ht="14.5" hidden="1">
      <c r="A364" s="3"/>
      <c r="B364" s="187">
        <v>99</v>
      </c>
      <c r="C364" s="188" t="s">
        <v>283</v>
      </c>
      <c r="D364" s="3">
        <v>2</v>
      </c>
      <c r="E364" s="3" t="s">
        <v>395</v>
      </c>
      <c r="F364" s="25">
        <v>0</v>
      </c>
      <c r="G364" s="25"/>
      <c r="H364" s="25">
        <v>0</v>
      </c>
      <c r="I364" s="3"/>
      <c r="J364" s="25">
        <f t="shared" si="5"/>
        <v>0</v>
      </c>
    </row>
    <row r="365" spans="1:10" s="90" customFormat="1" ht="14.5" hidden="1">
      <c r="A365" s="3"/>
      <c r="B365" s="187">
        <v>9915</v>
      </c>
      <c r="C365" s="188" t="s">
        <v>284</v>
      </c>
      <c r="D365" s="3">
        <v>4</v>
      </c>
      <c r="E365" s="3" t="s">
        <v>395</v>
      </c>
      <c r="F365" s="25">
        <v>0</v>
      </c>
      <c r="G365" s="25"/>
      <c r="H365" s="25">
        <v>0</v>
      </c>
      <c r="I365" s="3"/>
      <c r="J365" s="25">
        <f t="shared" si="5"/>
        <v>0</v>
      </c>
    </row>
    <row r="366" spans="1:10" s="90" customFormat="1" ht="14.5" hidden="1">
      <c r="A366" s="3"/>
      <c r="B366" s="187">
        <v>991531</v>
      </c>
      <c r="C366" s="188" t="s">
        <v>285</v>
      </c>
      <c r="D366" s="3">
        <v>6</v>
      </c>
      <c r="E366" s="3" t="s">
        <v>395</v>
      </c>
      <c r="F366" s="25">
        <v>0</v>
      </c>
      <c r="G366" s="25"/>
      <c r="H366" s="25">
        <v>0</v>
      </c>
      <c r="I366" s="3"/>
      <c r="J366" s="25">
        <f t="shared" si="5"/>
        <v>0</v>
      </c>
    </row>
    <row r="367" spans="1:10" s="90" customFormat="1" ht="14.5" hidden="1">
      <c r="A367" s="3"/>
      <c r="B367" s="2">
        <v>9915310001</v>
      </c>
      <c r="C367" s="199" t="s">
        <v>286</v>
      </c>
      <c r="D367" s="3">
        <v>10</v>
      </c>
      <c r="E367" s="3" t="s">
        <v>5</v>
      </c>
      <c r="F367" s="25">
        <v>0</v>
      </c>
      <c r="G367" s="25"/>
      <c r="H367" s="25">
        <v>0</v>
      </c>
      <c r="I367" s="3"/>
      <c r="J367" s="25">
        <f t="shared" si="5"/>
        <v>0</v>
      </c>
    </row>
    <row r="368" spans="1:10" ht="15" thickBot="1">
      <c r="B368" s="476"/>
      <c r="C368" s="477"/>
      <c r="G368" s="395"/>
    </row>
    <row r="369" spans="2:7">
      <c r="B369" s="421" t="s">
        <v>589</v>
      </c>
      <c r="C369" s="422"/>
      <c r="G369" s="395"/>
    </row>
    <row r="370" spans="2:7">
      <c r="B370" s="423" t="s">
        <v>586</v>
      </c>
      <c r="C370" s="424"/>
      <c r="G370" s="395"/>
    </row>
    <row r="371" spans="2:7">
      <c r="B371" s="423"/>
      <c r="C371" s="424"/>
      <c r="G371" s="395"/>
    </row>
    <row r="372" spans="2:7">
      <c r="B372" s="423"/>
      <c r="C372" s="424"/>
      <c r="G372" s="395"/>
    </row>
    <row r="373" spans="2:7">
      <c r="B373" s="423"/>
      <c r="C373" s="424"/>
      <c r="G373" s="395"/>
    </row>
    <row r="374" spans="2:7">
      <c r="B374" s="413" t="s">
        <v>590</v>
      </c>
      <c r="C374" s="424"/>
      <c r="G374" s="395"/>
    </row>
    <row r="375" spans="2:7">
      <c r="B375" s="423" t="s">
        <v>585</v>
      </c>
      <c r="C375" s="424"/>
      <c r="G375" s="395"/>
    </row>
    <row r="376" spans="2:7" ht="16.5" customHeight="1" thickBot="1">
      <c r="B376" s="425" t="s">
        <v>591</v>
      </c>
      <c r="C376" s="426"/>
      <c r="G376" s="395"/>
    </row>
    <row r="377" spans="2:7">
      <c r="G377" s="395"/>
    </row>
    <row r="378" spans="2:7">
      <c r="G378" s="395"/>
    </row>
    <row r="379" spans="2:7">
      <c r="G379" s="395"/>
    </row>
    <row r="380" spans="2:7">
      <c r="G380" s="395"/>
    </row>
    <row r="381" spans="2:7">
      <c r="G381" s="395"/>
    </row>
    <row r="382" spans="2:7">
      <c r="G382" s="395"/>
    </row>
    <row r="383" spans="2:7">
      <c r="G383" s="395"/>
    </row>
    <row r="384" spans="2:7">
      <c r="G384" s="395"/>
    </row>
    <row r="385" spans="7:7">
      <c r="G385" s="395"/>
    </row>
    <row r="386" spans="7:7">
      <c r="G386" s="395"/>
    </row>
    <row r="387" spans="7:7">
      <c r="G387" s="395"/>
    </row>
    <row r="388" spans="7:7">
      <c r="G388" s="395"/>
    </row>
    <row r="389" spans="7:7">
      <c r="G389" s="395"/>
    </row>
    <row r="390" spans="7:7">
      <c r="G390" s="395"/>
    </row>
    <row r="391" spans="7:7">
      <c r="G391" s="395"/>
    </row>
    <row r="392" spans="7:7">
      <c r="G392" s="395"/>
    </row>
    <row r="393" spans="7:7">
      <c r="G393" s="395"/>
    </row>
    <row r="394" spans="7:7">
      <c r="G394" s="395"/>
    </row>
    <row r="395" spans="7:7">
      <c r="G395" s="395"/>
    </row>
    <row r="396" spans="7:7">
      <c r="G396" s="395"/>
    </row>
    <row r="397" spans="7:7">
      <c r="G397" s="395"/>
    </row>
    <row r="398" spans="7:7">
      <c r="G398" s="395"/>
    </row>
    <row r="399" spans="7:7">
      <c r="G399" s="395"/>
    </row>
    <row r="400" spans="7:7">
      <c r="G400" s="395"/>
    </row>
    <row r="401" spans="7:7">
      <c r="G401" s="395"/>
    </row>
    <row r="402" spans="7:7">
      <c r="G402" s="395"/>
    </row>
    <row r="403" spans="7:7">
      <c r="G403" s="395"/>
    </row>
    <row r="404" spans="7:7">
      <c r="G404" s="395"/>
    </row>
    <row r="405" spans="7:7">
      <c r="G405" s="395"/>
    </row>
    <row r="406" spans="7:7">
      <c r="G406" s="395"/>
    </row>
    <row r="407" spans="7:7">
      <c r="G407" s="395"/>
    </row>
    <row r="408" spans="7:7">
      <c r="G408" s="395"/>
    </row>
    <row r="409" spans="7:7">
      <c r="G409" s="395"/>
    </row>
    <row r="410" spans="7:7">
      <c r="G410" s="395"/>
    </row>
    <row r="411" spans="7:7">
      <c r="G411" s="395"/>
    </row>
    <row r="412" spans="7:7">
      <c r="G412" s="395"/>
    </row>
    <row r="413" spans="7:7">
      <c r="G413" s="395"/>
    </row>
    <row r="414" spans="7:7">
      <c r="G414" s="395"/>
    </row>
    <row r="415" spans="7:7">
      <c r="G415" s="395"/>
    </row>
    <row r="416" spans="7:7">
      <c r="G416" s="395"/>
    </row>
    <row r="417" spans="7:7">
      <c r="G417" s="395"/>
    </row>
    <row r="418" spans="7:7">
      <c r="G418" s="395"/>
    </row>
    <row r="419" spans="7:7">
      <c r="G419" s="395"/>
    </row>
    <row r="420" spans="7:7">
      <c r="G420" s="395"/>
    </row>
    <row r="421" spans="7:7">
      <c r="G421" s="395"/>
    </row>
    <row r="422" spans="7:7">
      <c r="G422" s="395"/>
    </row>
    <row r="423" spans="7:7">
      <c r="G423" s="395"/>
    </row>
    <row r="424" spans="7:7">
      <c r="G424" s="395"/>
    </row>
    <row r="425" spans="7:7">
      <c r="G425" s="395"/>
    </row>
    <row r="426" spans="7:7">
      <c r="G426" s="395"/>
    </row>
    <row r="427" spans="7:7">
      <c r="G427" s="395"/>
    </row>
    <row r="428" spans="7:7">
      <c r="G428" s="395"/>
    </row>
    <row r="429" spans="7:7">
      <c r="G429" s="395"/>
    </row>
    <row r="430" spans="7:7">
      <c r="G430" s="395"/>
    </row>
    <row r="431" spans="7:7">
      <c r="G431" s="395"/>
    </row>
    <row r="432" spans="7:7">
      <c r="G432" s="395"/>
    </row>
    <row r="433" spans="7:7">
      <c r="G433" s="395"/>
    </row>
    <row r="434" spans="7:7">
      <c r="G434" s="395"/>
    </row>
    <row r="435" spans="7:7">
      <c r="G435" s="395"/>
    </row>
    <row r="436" spans="7:7">
      <c r="G436" s="395"/>
    </row>
    <row r="437" spans="7:7">
      <c r="G437" s="395"/>
    </row>
    <row r="438" spans="7:7">
      <c r="G438" s="395"/>
    </row>
    <row r="439" spans="7:7">
      <c r="G439" s="395"/>
    </row>
    <row r="440" spans="7:7">
      <c r="G440" s="395"/>
    </row>
    <row r="441" spans="7:7">
      <c r="G441" s="395"/>
    </row>
    <row r="442" spans="7:7">
      <c r="G442" s="395"/>
    </row>
    <row r="443" spans="7:7">
      <c r="G443" s="395"/>
    </row>
    <row r="444" spans="7:7">
      <c r="G444" s="395"/>
    </row>
    <row r="445" spans="7:7">
      <c r="G445" s="395"/>
    </row>
    <row r="446" spans="7:7">
      <c r="G446" s="395"/>
    </row>
    <row r="447" spans="7:7">
      <c r="G447" s="395"/>
    </row>
    <row r="448" spans="7:7">
      <c r="G448" s="395"/>
    </row>
    <row r="449" spans="7:7">
      <c r="G449" s="395"/>
    </row>
    <row r="450" spans="7:7">
      <c r="G450" s="395"/>
    </row>
    <row r="451" spans="7:7">
      <c r="G451" s="395"/>
    </row>
    <row r="452" spans="7:7">
      <c r="G452" s="395"/>
    </row>
    <row r="453" spans="7:7">
      <c r="G453" s="395"/>
    </row>
    <row r="454" spans="7:7">
      <c r="G454" s="395"/>
    </row>
    <row r="455" spans="7:7">
      <c r="G455" s="395"/>
    </row>
    <row r="456" spans="7:7">
      <c r="G456" s="395"/>
    </row>
    <row r="457" spans="7:7">
      <c r="G457" s="395"/>
    </row>
    <row r="458" spans="7:7">
      <c r="G458" s="395"/>
    </row>
    <row r="459" spans="7:7">
      <c r="G459" s="395"/>
    </row>
    <row r="460" spans="7:7">
      <c r="G460" s="395"/>
    </row>
    <row r="461" spans="7:7">
      <c r="G461" s="395"/>
    </row>
    <row r="462" spans="7:7">
      <c r="G462" s="395"/>
    </row>
    <row r="463" spans="7:7">
      <c r="G463" s="395"/>
    </row>
    <row r="464" spans="7:7">
      <c r="G464" s="395"/>
    </row>
    <row r="465" spans="7:7">
      <c r="G465" s="395"/>
    </row>
    <row r="466" spans="7:7">
      <c r="G466" s="395"/>
    </row>
    <row r="467" spans="7:7">
      <c r="G467" s="395"/>
    </row>
    <row r="468" spans="7:7">
      <c r="G468" s="395"/>
    </row>
    <row r="469" spans="7:7">
      <c r="G469" s="395"/>
    </row>
    <row r="470" spans="7:7">
      <c r="G470" s="395"/>
    </row>
    <row r="471" spans="7:7">
      <c r="G471" s="395"/>
    </row>
    <row r="472" spans="7:7">
      <c r="G472" s="395"/>
    </row>
    <row r="473" spans="7:7">
      <c r="G473" s="395"/>
    </row>
    <row r="474" spans="7:7">
      <c r="G474" s="395"/>
    </row>
    <row r="475" spans="7:7">
      <c r="G475" s="395"/>
    </row>
    <row r="476" spans="7:7">
      <c r="G476" s="395"/>
    </row>
    <row r="477" spans="7:7">
      <c r="G477" s="395"/>
    </row>
    <row r="478" spans="7:7">
      <c r="G478" s="395"/>
    </row>
    <row r="479" spans="7:7">
      <c r="G479" s="395"/>
    </row>
    <row r="480" spans="7:7">
      <c r="G480" s="395"/>
    </row>
    <row r="481" spans="7:7">
      <c r="G481" s="395"/>
    </row>
    <row r="482" spans="7:7">
      <c r="G482" s="395"/>
    </row>
    <row r="483" spans="7:7">
      <c r="G483" s="395"/>
    </row>
    <row r="484" spans="7:7">
      <c r="G484" s="395"/>
    </row>
    <row r="485" spans="7:7">
      <c r="G485" s="395"/>
    </row>
    <row r="486" spans="7:7">
      <c r="G486" s="395"/>
    </row>
    <row r="487" spans="7:7">
      <c r="G487" s="395"/>
    </row>
    <row r="488" spans="7:7">
      <c r="G488" s="395"/>
    </row>
    <row r="489" spans="7:7">
      <c r="G489" s="395"/>
    </row>
    <row r="490" spans="7:7">
      <c r="G490" s="395"/>
    </row>
    <row r="491" spans="7:7">
      <c r="G491" s="395"/>
    </row>
    <row r="492" spans="7:7">
      <c r="G492" s="395"/>
    </row>
    <row r="493" spans="7:7">
      <c r="G493" s="395"/>
    </row>
    <row r="494" spans="7:7">
      <c r="G494" s="395"/>
    </row>
    <row r="495" spans="7:7">
      <c r="G495" s="395"/>
    </row>
    <row r="496" spans="7:7">
      <c r="G496" s="395"/>
    </row>
    <row r="497" spans="7:7">
      <c r="G497" s="395"/>
    </row>
    <row r="498" spans="7:7">
      <c r="G498" s="395"/>
    </row>
    <row r="499" spans="7:7">
      <c r="G499" s="395"/>
    </row>
    <row r="500" spans="7:7">
      <c r="G500" s="395"/>
    </row>
    <row r="501" spans="7:7">
      <c r="G501" s="395"/>
    </row>
    <row r="502" spans="7:7">
      <c r="G502" s="395"/>
    </row>
    <row r="503" spans="7:7">
      <c r="G503" s="395"/>
    </row>
    <row r="504" spans="7:7">
      <c r="G504" s="395"/>
    </row>
    <row r="505" spans="7:7">
      <c r="G505" s="395"/>
    </row>
    <row r="506" spans="7:7">
      <c r="G506" s="395"/>
    </row>
    <row r="507" spans="7:7">
      <c r="G507" s="395"/>
    </row>
    <row r="508" spans="7:7">
      <c r="G508" s="395"/>
    </row>
    <row r="509" spans="7:7">
      <c r="G509" s="395"/>
    </row>
    <row r="510" spans="7:7">
      <c r="G510" s="395"/>
    </row>
    <row r="511" spans="7:7">
      <c r="G511" s="395"/>
    </row>
    <row r="512" spans="7:7">
      <c r="G512" s="395"/>
    </row>
    <row r="513" spans="7:7">
      <c r="G513" s="395"/>
    </row>
    <row r="514" spans="7:7">
      <c r="G514" s="395"/>
    </row>
    <row r="515" spans="7:7">
      <c r="G515" s="395"/>
    </row>
    <row r="516" spans="7:7">
      <c r="G516" s="395"/>
    </row>
    <row r="517" spans="7:7">
      <c r="G517" s="395"/>
    </row>
    <row r="518" spans="7:7">
      <c r="G518" s="395"/>
    </row>
    <row r="519" spans="7:7">
      <c r="G519" s="395"/>
    </row>
    <row r="520" spans="7:7">
      <c r="G520" s="395"/>
    </row>
    <row r="521" spans="7:7">
      <c r="G521" s="395"/>
    </row>
    <row r="522" spans="7:7">
      <c r="G522" s="395"/>
    </row>
    <row r="523" spans="7:7">
      <c r="G523" s="395"/>
    </row>
    <row r="524" spans="7:7">
      <c r="G524" s="395"/>
    </row>
    <row r="525" spans="7:7">
      <c r="G525" s="395"/>
    </row>
    <row r="526" spans="7:7">
      <c r="G526" s="395"/>
    </row>
    <row r="527" spans="7:7">
      <c r="G527" s="395"/>
    </row>
    <row r="528" spans="7:7">
      <c r="G528" s="395"/>
    </row>
    <row r="529" spans="7:7">
      <c r="G529" s="395"/>
    </row>
    <row r="530" spans="7:7">
      <c r="G530" s="395"/>
    </row>
    <row r="531" spans="7:7">
      <c r="G531" s="395"/>
    </row>
    <row r="532" spans="7:7">
      <c r="G532" s="395"/>
    </row>
    <row r="533" spans="7:7">
      <c r="G533" s="395"/>
    </row>
    <row r="534" spans="7:7">
      <c r="G534" s="395"/>
    </row>
    <row r="535" spans="7:7">
      <c r="G535" s="395"/>
    </row>
    <row r="536" spans="7:7">
      <c r="G536" s="395"/>
    </row>
    <row r="537" spans="7:7">
      <c r="G537" s="395"/>
    </row>
    <row r="538" spans="7:7">
      <c r="G538" s="395"/>
    </row>
    <row r="539" spans="7:7">
      <c r="G539" s="395"/>
    </row>
    <row r="540" spans="7:7">
      <c r="G540" s="395"/>
    </row>
    <row r="541" spans="7:7">
      <c r="G541" s="395"/>
    </row>
    <row r="542" spans="7:7">
      <c r="G542" s="395"/>
    </row>
    <row r="543" spans="7:7">
      <c r="G543" s="395"/>
    </row>
    <row r="544" spans="7:7">
      <c r="G544" s="395"/>
    </row>
    <row r="545" spans="7:7">
      <c r="G545" s="395"/>
    </row>
    <row r="546" spans="7:7">
      <c r="G546" s="395"/>
    </row>
    <row r="547" spans="7:7">
      <c r="G547" s="395"/>
    </row>
    <row r="548" spans="7:7">
      <c r="G548" s="395"/>
    </row>
    <row r="549" spans="7:7">
      <c r="G549" s="395"/>
    </row>
    <row r="550" spans="7:7">
      <c r="G550" s="395"/>
    </row>
    <row r="551" spans="7:7">
      <c r="G551" s="395"/>
    </row>
    <row r="552" spans="7:7">
      <c r="G552" s="395"/>
    </row>
    <row r="553" spans="7:7">
      <c r="G553" s="395"/>
    </row>
    <row r="554" spans="7:7">
      <c r="G554" s="395"/>
    </row>
    <row r="555" spans="7:7">
      <c r="G555" s="395"/>
    </row>
    <row r="556" spans="7:7">
      <c r="G556" s="395"/>
    </row>
    <row r="557" spans="7:7">
      <c r="G557" s="395"/>
    </row>
    <row r="558" spans="7:7">
      <c r="G558" s="395"/>
    </row>
    <row r="559" spans="7:7">
      <c r="G559" s="395"/>
    </row>
    <row r="560" spans="7:7">
      <c r="G560" s="395"/>
    </row>
    <row r="561" spans="7:7">
      <c r="G561" s="395"/>
    </row>
    <row r="562" spans="7:7">
      <c r="G562" s="395"/>
    </row>
    <row r="563" spans="7:7">
      <c r="G563" s="395"/>
    </row>
    <row r="564" spans="7:7">
      <c r="G564" s="395"/>
    </row>
    <row r="565" spans="7:7">
      <c r="G565" s="395"/>
    </row>
    <row r="566" spans="7:7">
      <c r="G566" s="395"/>
    </row>
    <row r="567" spans="7:7">
      <c r="G567" s="395"/>
    </row>
    <row r="568" spans="7:7">
      <c r="G568" s="395"/>
    </row>
    <row r="569" spans="7:7">
      <c r="G569" s="395"/>
    </row>
    <row r="570" spans="7:7">
      <c r="G570" s="395"/>
    </row>
    <row r="571" spans="7:7">
      <c r="G571" s="395"/>
    </row>
    <row r="572" spans="7:7">
      <c r="G572" s="395"/>
    </row>
    <row r="573" spans="7:7">
      <c r="G573" s="395"/>
    </row>
    <row r="574" spans="7:7">
      <c r="G574" s="395"/>
    </row>
    <row r="575" spans="7:7">
      <c r="G575" s="395"/>
    </row>
    <row r="576" spans="7:7">
      <c r="G576" s="395"/>
    </row>
    <row r="577" spans="7:7">
      <c r="G577" s="395"/>
    </row>
    <row r="578" spans="7:7">
      <c r="G578" s="395"/>
    </row>
    <row r="579" spans="7:7">
      <c r="G579" s="395"/>
    </row>
    <row r="580" spans="7:7">
      <c r="G580" s="395"/>
    </row>
    <row r="581" spans="7:7">
      <c r="G581" s="395"/>
    </row>
    <row r="582" spans="7:7">
      <c r="G582" s="395"/>
    </row>
    <row r="583" spans="7:7">
      <c r="G583" s="395"/>
    </row>
    <row r="584" spans="7:7">
      <c r="G584" s="395"/>
    </row>
    <row r="585" spans="7:7">
      <c r="G585" s="395"/>
    </row>
    <row r="586" spans="7:7">
      <c r="G586" s="395"/>
    </row>
    <row r="587" spans="7:7">
      <c r="G587" s="395"/>
    </row>
    <row r="588" spans="7:7">
      <c r="G588" s="395"/>
    </row>
    <row r="589" spans="7:7">
      <c r="G589" s="395"/>
    </row>
    <row r="590" spans="7:7">
      <c r="G590" s="395"/>
    </row>
    <row r="591" spans="7:7">
      <c r="G591" s="395"/>
    </row>
    <row r="592" spans="7:7">
      <c r="G592" s="395"/>
    </row>
    <row r="593" spans="7:7">
      <c r="G593" s="395"/>
    </row>
    <row r="594" spans="7:7">
      <c r="G594" s="395"/>
    </row>
    <row r="595" spans="7:7">
      <c r="G595" s="395"/>
    </row>
    <row r="596" spans="7:7">
      <c r="G596" s="395"/>
    </row>
    <row r="597" spans="7:7">
      <c r="G597" s="395"/>
    </row>
    <row r="598" spans="7:7">
      <c r="G598" s="395"/>
    </row>
    <row r="599" spans="7:7">
      <c r="G599" s="395"/>
    </row>
    <row r="600" spans="7:7">
      <c r="G600" s="395"/>
    </row>
    <row r="601" spans="7:7">
      <c r="G601" s="395"/>
    </row>
    <row r="602" spans="7:7">
      <c r="G602" s="395"/>
    </row>
    <row r="603" spans="7:7">
      <c r="G603" s="395"/>
    </row>
    <row r="604" spans="7:7">
      <c r="G604" s="395"/>
    </row>
    <row r="605" spans="7:7">
      <c r="G605" s="395"/>
    </row>
    <row r="606" spans="7:7">
      <c r="G606" s="395"/>
    </row>
    <row r="607" spans="7:7">
      <c r="G607" s="395"/>
    </row>
    <row r="608" spans="7:7">
      <c r="G608" s="395"/>
    </row>
    <row r="609" spans="7:7">
      <c r="G609" s="395"/>
    </row>
    <row r="610" spans="7:7">
      <c r="G610" s="395"/>
    </row>
    <row r="611" spans="7:7">
      <c r="G611" s="395"/>
    </row>
    <row r="612" spans="7:7">
      <c r="G612" s="395"/>
    </row>
    <row r="613" spans="7:7">
      <c r="G613" s="395"/>
    </row>
    <row r="614" spans="7:7">
      <c r="G614" s="395"/>
    </row>
    <row r="615" spans="7:7">
      <c r="G615" s="395"/>
    </row>
    <row r="616" spans="7:7">
      <c r="G616" s="395"/>
    </row>
    <row r="617" spans="7:7">
      <c r="G617" s="395"/>
    </row>
    <row r="618" spans="7:7">
      <c r="G618" s="395"/>
    </row>
    <row r="619" spans="7:7">
      <c r="G619" s="395"/>
    </row>
    <row r="620" spans="7:7">
      <c r="G620" s="395"/>
    </row>
    <row r="621" spans="7:7">
      <c r="G621" s="395"/>
    </row>
    <row r="622" spans="7:7">
      <c r="G622" s="395"/>
    </row>
    <row r="623" spans="7:7">
      <c r="G623" s="395"/>
    </row>
    <row r="624" spans="7:7">
      <c r="G624" s="395"/>
    </row>
    <row r="625" spans="7:7">
      <c r="G625" s="395"/>
    </row>
    <row r="626" spans="7:7">
      <c r="G626" s="395"/>
    </row>
    <row r="627" spans="7:7">
      <c r="G627" s="395"/>
    </row>
    <row r="628" spans="7:7">
      <c r="G628" s="395"/>
    </row>
    <row r="629" spans="7:7">
      <c r="G629" s="395"/>
    </row>
    <row r="630" spans="7:7">
      <c r="G630" s="395"/>
    </row>
    <row r="631" spans="7:7">
      <c r="G631" s="395"/>
    </row>
    <row r="632" spans="7:7">
      <c r="G632" s="395"/>
    </row>
    <row r="633" spans="7:7">
      <c r="G633" s="395"/>
    </row>
    <row r="634" spans="7:7">
      <c r="G634" s="395"/>
    </row>
    <row r="635" spans="7:7">
      <c r="G635" s="395"/>
    </row>
    <row r="636" spans="7:7">
      <c r="G636" s="395"/>
    </row>
    <row r="637" spans="7:7">
      <c r="G637" s="395"/>
    </row>
    <row r="638" spans="7:7">
      <c r="G638" s="395"/>
    </row>
    <row r="639" spans="7:7">
      <c r="G639" s="395"/>
    </row>
    <row r="640" spans="7:7">
      <c r="G640" s="395"/>
    </row>
    <row r="641" spans="7:7">
      <c r="G641" s="395"/>
    </row>
    <row r="642" spans="7:7">
      <c r="G642" s="395"/>
    </row>
    <row r="643" spans="7:7">
      <c r="G643" s="395"/>
    </row>
    <row r="644" spans="7:7">
      <c r="G644" s="395"/>
    </row>
    <row r="645" spans="7:7">
      <c r="G645" s="395"/>
    </row>
    <row r="646" spans="7:7">
      <c r="G646" s="395"/>
    </row>
    <row r="647" spans="7:7">
      <c r="G647" s="395"/>
    </row>
    <row r="648" spans="7:7">
      <c r="G648" s="395"/>
    </row>
    <row r="649" spans="7:7">
      <c r="G649" s="395"/>
    </row>
    <row r="650" spans="7:7">
      <c r="G650" s="395"/>
    </row>
    <row r="651" spans="7:7">
      <c r="G651" s="395"/>
    </row>
    <row r="652" spans="7:7">
      <c r="G652" s="395"/>
    </row>
    <row r="653" spans="7:7">
      <c r="G653" s="395"/>
    </row>
    <row r="654" spans="7:7">
      <c r="G654" s="395"/>
    </row>
    <row r="655" spans="7:7">
      <c r="G655" s="395"/>
    </row>
    <row r="656" spans="7:7">
      <c r="G656" s="395"/>
    </row>
    <row r="657" spans="7:7">
      <c r="G657" s="395"/>
    </row>
    <row r="658" spans="7:7">
      <c r="G658" s="395"/>
    </row>
    <row r="659" spans="7:7">
      <c r="G659" s="395"/>
    </row>
    <row r="660" spans="7:7">
      <c r="G660" s="395"/>
    </row>
    <row r="661" spans="7:7">
      <c r="G661" s="395"/>
    </row>
    <row r="662" spans="7:7">
      <c r="G662" s="395"/>
    </row>
    <row r="663" spans="7:7">
      <c r="G663" s="395"/>
    </row>
    <row r="664" spans="7:7">
      <c r="G664" s="395"/>
    </row>
    <row r="665" spans="7:7">
      <c r="G665" s="395"/>
    </row>
    <row r="666" spans="7:7">
      <c r="G666" s="395"/>
    </row>
    <row r="667" spans="7:7">
      <c r="G667" s="395"/>
    </row>
    <row r="668" spans="7:7">
      <c r="G668" s="395"/>
    </row>
    <row r="669" spans="7:7">
      <c r="G669" s="395"/>
    </row>
    <row r="670" spans="7:7">
      <c r="G670" s="395"/>
    </row>
    <row r="671" spans="7:7">
      <c r="G671" s="395"/>
    </row>
    <row r="672" spans="7:7">
      <c r="G672" s="395"/>
    </row>
    <row r="673" spans="7:7">
      <c r="G673" s="395"/>
    </row>
    <row r="674" spans="7:7">
      <c r="G674" s="395"/>
    </row>
    <row r="675" spans="7:7">
      <c r="G675" s="395"/>
    </row>
    <row r="676" spans="7:7">
      <c r="G676" s="395"/>
    </row>
    <row r="677" spans="7:7">
      <c r="G677" s="395"/>
    </row>
    <row r="678" spans="7:7">
      <c r="G678" s="395"/>
    </row>
    <row r="679" spans="7:7">
      <c r="G679" s="395"/>
    </row>
    <row r="680" spans="7:7">
      <c r="G680" s="395"/>
    </row>
    <row r="681" spans="7:7">
      <c r="G681" s="395"/>
    </row>
    <row r="682" spans="7:7">
      <c r="G682" s="395"/>
    </row>
    <row r="683" spans="7:7">
      <c r="G683" s="395"/>
    </row>
    <row r="684" spans="7:7">
      <c r="G684" s="395"/>
    </row>
    <row r="685" spans="7:7">
      <c r="G685" s="395"/>
    </row>
    <row r="686" spans="7:7">
      <c r="G686" s="395"/>
    </row>
    <row r="687" spans="7:7">
      <c r="G687" s="395"/>
    </row>
    <row r="688" spans="7:7">
      <c r="G688" s="395"/>
    </row>
    <row r="689" spans="7:7">
      <c r="G689" s="395"/>
    </row>
    <row r="690" spans="7:7">
      <c r="G690" s="395"/>
    </row>
    <row r="691" spans="7:7">
      <c r="G691" s="395"/>
    </row>
    <row r="692" spans="7:7">
      <c r="G692" s="395"/>
    </row>
    <row r="693" spans="7:7">
      <c r="G693" s="395"/>
    </row>
    <row r="694" spans="7:7">
      <c r="G694" s="395"/>
    </row>
    <row r="695" spans="7:7">
      <c r="G695" s="395"/>
    </row>
    <row r="696" spans="7:7">
      <c r="G696" s="395"/>
    </row>
    <row r="697" spans="7:7">
      <c r="G697" s="395"/>
    </row>
    <row r="698" spans="7:7">
      <c r="G698" s="395"/>
    </row>
    <row r="699" spans="7:7">
      <c r="G699" s="395"/>
    </row>
    <row r="700" spans="7:7">
      <c r="G700" s="395"/>
    </row>
    <row r="701" spans="7:7">
      <c r="G701" s="395"/>
    </row>
    <row r="702" spans="7:7">
      <c r="G702" s="395"/>
    </row>
    <row r="703" spans="7:7">
      <c r="G703" s="395"/>
    </row>
    <row r="704" spans="7:7">
      <c r="G704" s="395"/>
    </row>
    <row r="705" spans="7:7">
      <c r="G705" s="395"/>
    </row>
    <row r="706" spans="7:7">
      <c r="G706" s="395"/>
    </row>
    <row r="707" spans="7:7">
      <c r="G707" s="395"/>
    </row>
    <row r="708" spans="7:7">
      <c r="G708" s="395"/>
    </row>
    <row r="709" spans="7:7">
      <c r="G709" s="395"/>
    </row>
    <row r="710" spans="7:7">
      <c r="G710" s="395"/>
    </row>
    <row r="711" spans="7:7">
      <c r="G711" s="395"/>
    </row>
    <row r="712" spans="7:7">
      <c r="G712" s="395"/>
    </row>
    <row r="713" spans="7:7">
      <c r="G713" s="395"/>
    </row>
    <row r="714" spans="7:7">
      <c r="G714" s="395"/>
    </row>
    <row r="715" spans="7:7">
      <c r="G715" s="395"/>
    </row>
    <row r="716" spans="7:7">
      <c r="G716" s="395"/>
    </row>
    <row r="717" spans="7:7">
      <c r="G717" s="395"/>
    </row>
    <row r="718" spans="7:7">
      <c r="G718" s="395"/>
    </row>
    <row r="719" spans="7:7">
      <c r="G719" s="395"/>
    </row>
    <row r="720" spans="7:7">
      <c r="G720" s="395"/>
    </row>
    <row r="721" spans="7:7">
      <c r="G721" s="395"/>
    </row>
    <row r="722" spans="7:7">
      <c r="G722" s="395"/>
    </row>
    <row r="723" spans="7:7">
      <c r="G723" s="395"/>
    </row>
    <row r="724" spans="7:7">
      <c r="G724" s="395"/>
    </row>
    <row r="725" spans="7:7">
      <c r="G725" s="395"/>
    </row>
    <row r="726" spans="7:7">
      <c r="G726" s="395"/>
    </row>
    <row r="727" spans="7:7">
      <c r="G727" s="395"/>
    </row>
    <row r="728" spans="7:7">
      <c r="G728" s="395"/>
    </row>
    <row r="729" spans="7:7">
      <c r="G729" s="395"/>
    </row>
    <row r="730" spans="7:7">
      <c r="G730" s="395"/>
    </row>
    <row r="731" spans="7:7">
      <c r="G731" s="395"/>
    </row>
    <row r="732" spans="7:7">
      <c r="G732" s="395"/>
    </row>
    <row r="733" spans="7:7">
      <c r="G733" s="395"/>
    </row>
    <row r="734" spans="7:7">
      <c r="G734" s="395"/>
    </row>
    <row r="735" spans="7:7">
      <c r="G735" s="395"/>
    </row>
    <row r="736" spans="7:7">
      <c r="G736" s="395"/>
    </row>
    <row r="737" spans="7:7">
      <c r="G737" s="395"/>
    </row>
    <row r="738" spans="7:7">
      <c r="G738" s="395"/>
    </row>
    <row r="739" spans="7:7">
      <c r="G739" s="395"/>
    </row>
    <row r="740" spans="7:7">
      <c r="G740" s="395"/>
    </row>
    <row r="741" spans="7:7">
      <c r="G741" s="395"/>
    </row>
    <row r="742" spans="7:7">
      <c r="G742" s="395"/>
    </row>
    <row r="743" spans="7:7">
      <c r="G743" s="395"/>
    </row>
    <row r="744" spans="7:7">
      <c r="G744" s="395"/>
    </row>
    <row r="745" spans="7:7">
      <c r="G745" s="395"/>
    </row>
    <row r="746" spans="7:7">
      <c r="G746" s="395"/>
    </row>
    <row r="747" spans="7:7">
      <c r="G747" s="395"/>
    </row>
    <row r="748" spans="7:7">
      <c r="G748" s="395"/>
    </row>
    <row r="749" spans="7:7">
      <c r="G749" s="395"/>
    </row>
    <row r="750" spans="7:7">
      <c r="G750" s="395"/>
    </row>
    <row r="751" spans="7:7">
      <c r="G751" s="395"/>
    </row>
    <row r="752" spans="7:7">
      <c r="G752" s="395"/>
    </row>
    <row r="753" spans="7:7">
      <c r="G753" s="395"/>
    </row>
    <row r="754" spans="7:7">
      <c r="G754" s="395"/>
    </row>
    <row r="755" spans="7:7">
      <c r="G755" s="395"/>
    </row>
    <row r="756" spans="7:7">
      <c r="G756" s="395"/>
    </row>
    <row r="757" spans="7:7">
      <c r="G757" s="395"/>
    </row>
    <row r="758" spans="7:7">
      <c r="G758" s="395"/>
    </row>
    <row r="759" spans="7:7">
      <c r="G759" s="395"/>
    </row>
    <row r="760" spans="7:7">
      <c r="G760" s="395"/>
    </row>
    <row r="761" spans="7:7">
      <c r="G761" s="395"/>
    </row>
    <row r="762" spans="7:7">
      <c r="G762" s="395"/>
    </row>
    <row r="763" spans="7:7">
      <c r="G763" s="395"/>
    </row>
    <row r="764" spans="7:7">
      <c r="G764" s="395"/>
    </row>
    <row r="765" spans="7:7">
      <c r="G765" s="395"/>
    </row>
    <row r="766" spans="7:7">
      <c r="G766" s="395"/>
    </row>
    <row r="767" spans="7:7">
      <c r="G767" s="395"/>
    </row>
    <row r="768" spans="7:7">
      <c r="G768" s="395"/>
    </row>
    <row r="769" spans="7:7">
      <c r="G769" s="395"/>
    </row>
    <row r="770" spans="7:7">
      <c r="G770" s="395"/>
    </row>
    <row r="771" spans="7:7">
      <c r="G771" s="395"/>
    </row>
    <row r="772" spans="7:7">
      <c r="G772" s="395"/>
    </row>
    <row r="773" spans="7:7">
      <c r="G773" s="395"/>
    </row>
    <row r="774" spans="7:7">
      <c r="G774" s="395"/>
    </row>
    <row r="775" spans="7:7">
      <c r="G775" s="395"/>
    </row>
    <row r="776" spans="7:7">
      <c r="G776" s="395"/>
    </row>
    <row r="777" spans="7:7">
      <c r="G777" s="395"/>
    </row>
    <row r="778" spans="7:7">
      <c r="G778" s="395"/>
    </row>
    <row r="779" spans="7:7">
      <c r="G779" s="395"/>
    </row>
    <row r="780" spans="7:7">
      <c r="G780" s="395"/>
    </row>
    <row r="781" spans="7:7">
      <c r="G781" s="395"/>
    </row>
    <row r="782" spans="7:7">
      <c r="G782" s="395"/>
    </row>
    <row r="783" spans="7:7">
      <c r="G783" s="395"/>
    </row>
    <row r="784" spans="7:7">
      <c r="G784" s="395"/>
    </row>
    <row r="785" spans="7:7">
      <c r="G785" s="395"/>
    </row>
    <row r="786" spans="7:7">
      <c r="G786" s="395"/>
    </row>
    <row r="787" spans="7:7">
      <c r="G787" s="395"/>
    </row>
    <row r="788" spans="7:7">
      <c r="G788" s="395"/>
    </row>
    <row r="789" spans="7:7">
      <c r="G789" s="395"/>
    </row>
    <row r="790" spans="7:7">
      <c r="G790" s="395"/>
    </row>
    <row r="791" spans="7:7">
      <c r="G791" s="395"/>
    </row>
    <row r="792" spans="7:7">
      <c r="G792" s="395"/>
    </row>
    <row r="793" spans="7:7">
      <c r="G793" s="395"/>
    </row>
    <row r="794" spans="7:7">
      <c r="G794" s="395"/>
    </row>
    <row r="795" spans="7:7">
      <c r="G795" s="395"/>
    </row>
    <row r="796" spans="7:7">
      <c r="G796" s="395"/>
    </row>
    <row r="797" spans="7:7">
      <c r="G797" s="395"/>
    </row>
    <row r="798" spans="7:7">
      <c r="G798" s="395"/>
    </row>
    <row r="799" spans="7:7">
      <c r="G799" s="395"/>
    </row>
    <row r="800" spans="7:7">
      <c r="G800" s="395"/>
    </row>
    <row r="801" spans="7:7">
      <c r="G801" s="395"/>
    </row>
    <row r="802" spans="7:7">
      <c r="G802" s="395"/>
    </row>
    <row r="803" spans="7:7">
      <c r="G803" s="395"/>
    </row>
    <row r="804" spans="7:7">
      <c r="G804" s="395"/>
    </row>
    <row r="805" spans="7:7">
      <c r="G805" s="395"/>
    </row>
    <row r="806" spans="7:7">
      <c r="G806" s="395"/>
    </row>
    <row r="807" spans="7:7">
      <c r="G807" s="395"/>
    </row>
    <row r="808" spans="7:7">
      <c r="G808" s="395"/>
    </row>
    <row r="809" spans="7:7">
      <c r="G809" s="395"/>
    </row>
    <row r="810" spans="7:7">
      <c r="G810" s="395"/>
    </row>
    <row r="811" spans="7:7">
      <c r="G811" s="395"/>
    </row>
    <row r="812" spans="7:7">
      <c r="G812" s="395"/>
    </row>
    <row r="813" spans="7:7">
      <c r="G813" s="395"/>
    </row>
    <row r="814" spans="7:7">
      <c r="G814" s="395"/>
    </row>
    <row r="815" spans="7:7">
      <c r="G815" s="395"/>
    </row>
    <row r="816" spans="7:7">
      <c r="G816" s="395"/>
    </row>
    <row r="817" spans="7:7">
      <c r="G817" s="395"/>
    </row>
    <row r="818" spans="7:7">
      <c r="G818" s="395"/>
    </row>
    <row r="819" spans="7:7">
      <c r="G819" s="395"/>
    </row>
    <row r="820" spans="7:7">
      <c r="G820" s="395"/>
    </row>
    <row r="821" spans="7:7">
      <c r="G821" s="395"/>
    </row>
    <row r="822" spans="7:7">
      <c r="G822" s="395"/>
    </row>
    <row r="823" spans="7:7">
      <c r="G823" s="395"/>
    </row>
    <row r="824" spans="7:7">
      <c r="G824" s="395"/>
    </row>
    <row r="825" spans="7:7">
      <c r="G825" s="395"/>
    </row>
    <row r="826" spans="7:7">
      <c r="G826" s="395"/>
    </row>
    <row r="827" spans="7:7">
      <c r="G827" s="395"/>
    </row>
    <row r="828" spans="7:7">
      <c r="G828" s="395"/>
    </row>
    <row r="829" spans="7:7">
      <c r="G829" s="395"/>
    </row>
    <row r="830" spans="7:7">
      <c r="G830" s="395"/>
    </row>
    <row r="831" spans="7:7">
      <c r="G831" s="395"/>
    </row>
    <row r="832" spans="7:7">
      <c r="G832" s="395"/>
    </row>
    <row r="833" spans="7:7">
      <c r="G833" s="395"/>
    </row>
    <row r="834" spans="7:7">
      <c r="G834" s="395"/>
    </row>
    <row r="835" spans="7:7">
      <c r="G835" s="395"/>
    </row>
    <row r="836" spans="7:7">
      <c r="G836" s="395"/>
    </row>
    <row r="837" spans="7:7">
      <c r="G837" s="395"/>
    </row>
    <row r="838" spans="7:7">
      <c r="G838" s="395"/>
    </row>
    <row r="839" spans="7:7">
      <c r="G839" s="395"/>
    </row>
    <row r="840" spans="7:7">
      <c r="G840" s="395"/>
    </row>
    <row r="841" spans="7:7">
      <c r="G841" s="395"/>
    </row>
    <row r="842" spans="7:7">
      <c r="G842" s="395"/>
    </row>
    <row r="843" spans="7:7">
      <c r="G843" s="395"/>
    </row>
    <row r="844" spans="7:7">
      <c r="G844" s="395"/>
    </row>
    <row r="845" spans="7:7">
      <c r="G845" s="395"/>
    </row>
    <row r="846" spans="7:7">
      <c r="G846" s="395"/>
    </row>
    <row r="847" spans="7:7">
      <c r="G847" s="395"/>
    </row>
    <row r="848" spans="7:7">
      <c r="G848" s="395"/>
    </row>
    <row r="849" spans="7:7">
      <c r="G849" s="395"/>
    </row>
    <row r="850" spans="7:7">
      <c r="G850" s="395"/>
    </row>
    <row r="851" spans="7:7">
      <c r="G851" s="395"/>
    </row>
    <row r="852" spans="7:7">
      <c r="G852" s="395"/>
    </row>
    <row r="853" spans="7:7">
      <c r="G853" s="395"/>
    </row>
    <row r="854" spans="7:7">
      <c r="G854" s="395"/>
    </row>
    <row r="855" spans="7:7">
      <c r="G855" s="395"/>
    </row>
    <row r="856" spans="7:7">
      <c r="G856" s="395"/>
    </row>
    <row r="857" spans="7:7">
      <c r="G857" s="395"/>
    </row>
    <row r="858" spans="7:7">
      <c r="G858" s="395"/>
    </row>
    <row r="859" spans="7:7">
      <c r="G859" s="395"/>
    </row>
    <row r="860" spans="7:7">
      <c r="G860" s="395"/>
    </row>
    <row r="861" spans="7:7">
      <c r="G861" s="395"/>
    </row>
    <row r="862" spans="7:7">
      <c r="G862" s="395"/>
    </row>
    <row r="863" spans="7:7">
      <c r="G863" s="395"/>
    </row>
    <row r="864" spans="7:7">
      <c r="G864" s="395"/>
    </row>
    <row r="865" spans="7:7">
      <c r="G865" s="395"/>
    </row>
    <row r="866" spans="7:7">
      <c r="G866" s="395"/>
    </row>
    <row r="867" spans="7:7">
      <c r="G867" s="395"/>
    </row>
    <row r="868" spans="7:7">
      <c r="G868" s="395"/>
    </row>
    <row r="869" spans="7:7">
      <c r="G869" s="395"/>
    </row>
    <row r="870" spans="7:7">
      <c r="G870" s="395"/>
    </row>
    <row r="871" spans="7:7">
      <c r="G871" s="395"/>
    </row>
    <row r="872" spans="7:7">
      <c r="G872" s="395"/>
    </row>
    <row r="873" spans="7:7">
      <c r="G873" s="395"/>
    </row>
    <row r="874" spans="7:7">
      <c r="G874" s="395"/>
    </row>
    <row r="875" spans="7:7">
      <c r="G875" s="395"/>
    </row>
    <row r="876" spans="7:7">
      <c r="G876" s="395"/>
    </row>
    <row r="877" spans="7:7">
      <c r="G877" s="395"/>
    </row>
    <row r="878" spans="7:7">
      <c r="G878" s="395"/>
    </row>
    <row r="879" spans="7:7">
      <c r="G879" s="395"/>
    </row>
    <row r="880" spans="7:7">
      <c r="G880" s="395"/>
    </row>
    <row r="881" spans="7:7">
      <c r="G881" s="395"/>
    </row>
    <row r="882" spans="7:7">
      <c r="G882" s="395"/>
    </row>
    <row r="883" spans="7:7">
      <c r="G883" s="395"/>
    </row>
    <row r="884" spans="7:7">
      <c r="G884" s="395"/>
    </row>
    <row r="885" spans="7:7">
      <c r="G885" s="395"/>
    </row>
    <row r="886" spans="7:7">
      <c r="G886" s="395"/>
    </row>
    <row r="887" spans="7:7">
      <c r="G887" s="395"/>
    </row>
    <row r="888" spans="7:7">
      <c r="G888" s="395"/>
    </row>
    <row r="889" spans="7:7">
      <c r="G889" s="395"/>
    </row>
    <row r="890" spans="7:7">
      <c r="G890" s="395"/>
    </row>
    <row r="891" spans="7:7">
      <c r="G891" s="395"/>
    </row>
    <row r="892" spans="7:7">
      <c r="G892" s="395"/>
    </row>
    <row r="893" spans="7:7">
      <c r="G893" s="395"/>
    </row>
    <row r="894" spans="7:7">
      <c r="G894" s="395"/>
    </row>
    <row r="895" spans="7:7">
      <c r="G895" s="395"/>
    </row>
    <row r="896" spans="7:7">
      <c r="G896" s="395"/>
    </row>
    <row r="897" spans="7:7">
      <c r="G897" s="395"/>
    </row>
    <row r="898" spans="7:7">
      <c r="G898" s="395"/>
    </row>
    <row r="899" spans="7:7">
      <c r="G899" s="395"/>
    </row>
    <row r="900" spans="7:7">
      <c r="G900" s="395"/>
    </row>
    <row r="901" spans="7:7">
      <c r="G901" s="395"/>
    </row>
    <row r="902" spans="7:7">
      <c r="G902" s="395"/>
    </row>
    <row r="903" spans="7:7">
      <c r="G903" s="395"/>
    </row>
    <row r="904" spans="7:7">
      <c r="G904" s="395"/>
    </row>
    <row r="905" spans="7:7">
      <c r="G905" s="395"/>
    </row>
    <row r="906" spans="7:7">
      <c r="G906" s="395"/>
    </row>
    <row r="907" spans="7:7">
      <c r="G907" s="395"/>
    </row>
    <row r="908" spans="7:7">
      <c r="G908" s="395"/>
    </row>
  </sheetData>
  <sheetProtection selectLockedCells="1" autoFilter="0"/>
  <autoFilter ref="A7:J367" xr:uid="{00000000-0009-0000-0000-000000000000}">
    <filterColumn colId="0">
      <customFilters>
        <customFilter operator="notEqual" val=" "/>
      </customFilters>
    </filterColumn>
  </autoFilter>
  <mergeCells count="3">
    <mergeCell ref="K209:L215"/>
    <mergeCell ref="K188:L194"/>
    <mergeCell ref="B368:C368"/>
  </mergeCells>
  <pageMargins left="0.70866141732283472" right="0.70866141732283472" top="0.74803149606299213" bottom="0.74803149606299213" header="0.31496062992125984" footer="0.31496062992125984"/>
  <pageSetup scale="80" fitToHeight="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G100"/>
  <sheetViews>
    <sheetView tabSelected="1" topLeftCell="A69" workbookViewId="0">
      <selection activeCell="D91" sqref="D91"/>
    </sheetView>
  </sheetViews>
  <sheetFormatPr baseColWidth="10" defaultColWidth="11.453125" defaultRowHeight="13"/>
  <cols>
    <col min="1" max="1" width="5.1796875" style="91" customWidth="1"/>
    <col min="2" max="2" width="5.1796875" style="294" customWidth="1"/>
    <col min="3" max="3" width="12.1796875" style="92" bestFit="1" customWidth="1"/>
    <col min="4" max="4" width="54.7265625" style="152" customWidth="1"/>
    <col min="5" max="5" width="19.453125" style="115" customWidth="1"/>
    <col min="6" max="6" width="11.7265625" style="91" bestFit="1" customWidth="1"/>
    <col min="7" max="7" width="13.7265625" style="91" bestFit="1" customWidth="1"/>
    <col min="8" max="16384" width="11.453125" style="91"/>
  </cols>
  <sheetData>
    <row r="1" spans="1:6">
      <c r="D1" s="93" t="str">
        <f>+'1. E.S.F 2024 T4 - S.I 2024'!B3</f>
        <v xml:space="preserve">ESTADO DE FLUJO DE EFECTIVO </v>
      </c>
      <c r="E1" s="480" t="str">
        <f>+'1. E.S.F 2024 T4 - S.I 2024'!B1</f>
        <v>I.E ARZOBISPO TULIO BOTERO SALAZAR</v>
      </c>
    </row>
    <row r="2" spans="1:6">
      <c r="D2" s="94" t="str">
        <f>+'1. E.S.F 2024 T4 - S.I 2024'!B4</f>
        <v>POR EL PERÍODO DE ENERO - DICIEMBRE DE 2024 - 2023</v>
      </c>
      <c r="E2" s="480"/>
    </row>
    <row r="3" spans="1:6" ht="13.5" thickBot="1">
      <c r="C3" s="180"/>
      <c r="D3" s="181"/>
      <c r="E3" s="480"/>
    </row>
    <row r="4" spans="1:6">
      <c r="D4" s="95" t="s">
        <v>333</v>
      </c>
      <c r="E4" s="96"/>
    </row>
    <row r="5" spans="1:6" ht="32.25" customHeight="1">
      <c r="A5" s="97" t="s">
        <v>321</v>
      </c>
      <c r="B5" s="295" t="s">
        <v>365</v>
      </c>
      <c r="C5" s="98" t="s">
        <v>366</v>
      </c>
      <c r="D5" s="99" t="s">
        <v>292</v>
      </c>
      <c r="E5" s="100">
        <f>SUM(E6:E10)</f>
        <v>149158442</v>
      </c>
      <c r="F5" s="91" t="s">
        <v>568</v>
      </c>
    </row>
    <row r="6" spans="1:6">
      <c r="A6" s="101"/>
      <c r="B6" s="296" t="s">
        <v>379</v>
      </c>
      <c r="C6" s="7">
        <v>4428020001</v>
      </c>
      <c r="D6" s="4" t="s">
        <v>181</v>
      </c>
      <c r="E6" s="102">
        <f>+NOTAS!E4</f>
        <v>0</v>
      </c>
    </row>
    <row r="7" spans="1:6">
      <c r="A7" s="101"/>
      <c r="B7" s="296" t="s">
        <v>380</v>
      </c>
      <c r="C7" s="7">
        <v>4428050001</v>
      </c>
      <c r="D7" s="4" t="s">
        <v>183</v>
      </c>
      <c r="E7" s="102">
        <f>+NOTAS!E5</f>
        <v>0</v>
      </c>
    </row>
    <row r="8" spans="1:6">
      <c r="A8" s="101"/>
      <c r="B8" s="296" t="s">
        <v>381</v>
      </c>
      <c r="C8" s="7">
        <v>4428050200</v>
      </c>
      <c r="D8" s="4" t="s">
        <v>184</v>
      </c>
      <c r="E8" s="102">
        <f>+NOTAS!E6</f>
        <v>149158442</v>
      </c>
    </row>
    <row r="9" spans="1:6">
      <c r="A9" s="101"/>
      <c r="B9" s="296" t="s">
        <v>382</v>
      </c>
      <c r="C9" s="7">
        <v>4428900001</v>
      </c>
      <c r="D9" s="4" t="s">
        <v>187</v>
      </c>
      <c r="E9" s="102">
        <f>+NOTAS!E7</f>
        <v>0</v>
      </c>
    </row>
    <row r="10" spans="1:6">
      <c r="A10" s="101"/>
      <c r="B10" s="296">
        <v>1</v>
      </c>
      <c r="C10" s="7">
        <v>4428900010</v>
      </c>
      <c r="D10" s="4" t="s">
        <v>186</v>
      </c>
      <c r="E10" s="102">
        <f>+NOTAS!E14</f>
        <v>0</v>
      </c>
    </row>
    <row r="11" spans="1:6">
      <c r="A11" s="98" t="s">
        <v>322</v>
      </c>
      <c r="B11" s="297"/>
      <c r="C11" s="104"/>
      <c r="D11" s="105" t="s">
        <v>293</v>
      </c>
      <c r="E11" s="106">
        <f>+E12+E34+E37</f>
        <v>8250147</v>
      </c>
    </row>
    <row r="12" spans="1:6">
      <c r="A12" s="101"/>
      <c r="B12" s="296"/>
      <c r="C12" s="107"/>
      <c r="D12" s="108" t="s">
        <v>332</v>
      </c>
      <c r="E12" s="109">
        <f>SUM(E13:E33)</f>
        <v>8250034</v>
      </c>
    </row>
    <row r="13" spans="1:6">
      <c r="A13" s="101"/>
      <c r="B13" s="296" t="s">
        <v>383</v>
      </c>
      <c r="C13" s="10">
        <v>4802010001</v>
      </c>
      <c r="D13" s="8" t="s">
        <v>326</v>
      </c>
      <c r="E13" s="9">
        <f>+NOTAS!E16</f>
        <v>2541</v>
      </c>
    </row>
    <row r="14" spans="1:6">
      <c r="A14" s="101"/>
      <c r="B14" s="296" t="s">
        <v>385</v>
      </c>
      <c r="C14" s="10">
        <v>4802010002</v>
      </c>
      <c r="D14" s="8" t="s">
        <v>327</v>
      </c>
      <c r="E14" s="9">
        <f>+NOTAS!E17</f>
        <v>25036</v>
      </c>
    </row>
    <row r="15" spans="1:6">
      <c r="A15" s="101"/>
      <c r="B15" s="296" t="s">
        <v>386</v>
      </c>
      <c r="C15" s="10">
        <v>4802040010</v>
      </c>
      <c r="D15" s="8" t="s">
        <v>193</v>
      </c>
      <c r="E15" s="9">
        <f>+NOTAS!E18</f>
        <v>0</v>
      </c>
    </row>
    <row r="16" spans="1:6">
      <c r="A16" s="101"/>
      <c r="B16" s="296" t="s">
        <v>480</v>
      </c>
      <c r="C16" s="10">
        <v>4802200005</v>
      </c>
      <c r="D16" s="8" t="s">
        <v>195</v>
      </c>
      <c r="E16" s="9">
        <f>+NOTAS!E19</f>
        <v>0</v>
      </c>
    </row>
    <row r="17" spans="1:5">
      <c r="A17" s="101"/>
      <c r="B17" s="296" t="s">
        <v>480</v>
      </c>
      <c r="C17" s="10">
        <v>4802200025</v>
      </c>
      <c r="D17" s="8" t="s">
        <v>479</v>
      </c>
      <c r="E17" s="9">
        <f>+NOTAS!E20</f>
        <v>0</v>
      </c>
    </row>
    <row r="18" spans="1:5">
      <c r="A18" s="101"/>
      <c r="B18" s="296">
        <v>2</v>
      </c>
      <c r="C18" s="10">
        <v>4802330001</v>
      </c>
      <c r="D18" s="8" t="s">
        <v>328</v>
      </c>
      <c r="E18" s="9">
        <f>+NOTAS!E25</f>
        <v>0</v>
      </c>
    </row>
    <row r="19" spans="1:5">
      <c r="A19" s="101"/>
      <c r="B19" s="296">
        <v>3</v>
      </c>
      <c r="C19" s="10">
        <v>4808170001</v>
      </c>
      <c r="D19" s="12" t="s">
        <v>31</v>
      </c>
      <c r="E19" s="6">
        <f>+NOTAS!E32</f>
        <v>7500000</v>
      </c>
    </row>
    <row r="20" spans="1:5">
      <c r="A20" s="101"/>
      <c r="B20" s="296" t="s">
        <v>387</v>
      </c>
      <c r="C20" s="10">
        <v>4808250001</v>
      </c>
      <c r="D20" s="8" t="s">
        <v>200</v>
      </c>
      <c r="E20" s="9">
        <f>+NOTAS!E34</f>
        <v>0</v>
      </c>
    </row>
    <row r="21" spans="1:5">
      <c r="A21" s="101"/>
      <c r="B21" s="296" t="s">
        <v>388</v>
      </c>
      <c r="C21" s="10">
        <v>4808270001</v>
      </c>
      <c r="D21" s="8" t="s">
        <v>204</v>
      </c>
      <c r="E21" s="9">
        <f>+NOTAS!E35</f>
        <v>0</v>
      </c>
    </row>
    <row r="22" spans="1:5">
      <c r="A22" s="101"/>
      <c r="B22" s="296" t="s">
        <v>389</v>
      </c>
      <c r="C22" s="10">
        <v>4808280001</v>
      </c>
      <c r="D22" s="8" t="s">
        <v>205</v>
      </c>
      <c r="E22" s="9">
        <f>+NOTAS!E36</f>
        <v>0</v>
      </c>
    </row>
    <row r="23" spans="1:5">
      <c r="A23" s="101"/>
      <c r="B23" s="296" t="s">
        <v>390</v>
      </c>
      <c r="C23" s="10">
        <v>4808290001</v>
      </c>
      <c r="D23" s="8" t="s">
        <v>29</v>
      </c>
      <c r="E23" s="9">
        <f>+NOTAS!E37</f>
        <v>0</v>
      </c>
    </row>
    <row r="24" spans="1:5">
      <c r="A24" s="101"/>
      <c r="B24" s="296">
        <v>4</v>
      </c>
      <c r="C24" s="10">
        <v>4808900039</v>
      </c>
      <c r="D24" s="8" t="s">
        <v>41</v>
      </c>
      <c r="E24" s="9">
        <f>+NOTAS!E43</f>
        <v>722457</v>
      </c>
    </row>
    <row r="25" spans="1:5">
      <c r="A25" s="101"/>
      <c r="B25" s="296">
        <v>5</v>
      </c>
      <c r="C25" s="10">
        <v>4808900054</v>
      </c>
      <c r="D25" s="8" t="s">
        <v>33</v>
      </c>
      <c r="E25" s="9">
        <f>+NOTAS!E50</f>
        <v>0</v>
      </c>
    </row>
    <row r="26" spans="1:5" ht="26">
      <c r="A26" s="101"/>
      <c r="B26" s="296">
        <v>6</v>
      </c>
      <c r="C26" s="10">
        <v>4808900055</v>
      </c>
      <c r="D26" s="8" t="s">
        <v>207</v>
      </c>
      <c r="E26" s="9">
        <f>+NOTAS!E57</f>
        <v>0</v>
      </c>
    </row>
    <row r="27" spans="1:5">
      <c r="A27" s="101"/>
      <c r="B27" s="296" t="s">
        <v>288</v>
      </c>
      <c r="C27" s="10">
        <v>4808900056</v>
      </c>
      <c r="D27" s="5" t="s">
        <v>35</v>
      </c>
      <c r="E27" s="6">
        <f>+NOTAS!E59</f>
        <v>0</v>
      </c>
    </row>
    <row r="28" spans="1:5">
      <c r="A28" s="101"/>
      <c r="B28" s="296" t="s">
        <v>391</v>
      </c>
      <c r="C28" s="11">
        <v>4808900057</v>
      </c>
      <c r="D28" s="5" t="s">
        <v>208</v>
      </c>
      <c r="E28" s="6">
        <f>+NOTAS!E60</f>
        <v>0</v>
      </c>
    </row>
    <row r="29" spans="1:5">
      <c r="A29" s="101"/>
      <c r="B29" s="296" t="s">
        <v>392</v>
      </c>
      <c r="C29" s="11">
        <v>4808900058</v>
      </c>
      <c r="D29" s="5" t="s">
        <v>209</v>
      </c>
      <c r="E29" s="6">
        <f>+NOTAS!E61</f>
        <v>0</v>
      </c>
    </row>
    <row r="30" spans="1:5">
      <c r="A30" s="101"/>
      <c r="B30" s="296" t="s">
        <v>393</v>
      </c>
      <c r="C30" s="11">
        <v>4808900059</v>
      </c>
      <c r="D30" s="5" t="s">
        <v>210</v>
      </c>
      <c r="E30" s="6">
        <f>+NOTAS!E62</f>
        <v>0</v>
      </c>
    </row>
    <row r="31" spans="1:5">
      <c r="A31" s="101"/>
      <c r="B31" s="296" t="s">
        <v>394</v>
      </c>
      <c r="C31" s="11">
        <v>4808900060</v>
      </c>
      <c r="D31" s="5" t="s">
        <v>211</v>
      </c>
      <c r="E31" s="6">
        <f>+NOTAS!E63</f>
        <v>0</v>
      </c>
    </row>
    <row r="32" spans="1:5">
      <c r="A32" s="101"/>
      <c r="B32" s="296" t="s">
        <v>384</v>
      </c>
      <c r="C32" s="11">
        <v>4808900064</v>
      </c>
      <c r="D32" s="5" t="s">
        <v>202</v>
      </c>
      <c r="E32" s="6">
        <f>+NOTAS!E64+NOTAS!E65</f>
        <v>0</v>
      </c>
    </row>
    <row r="33" spans="1:5">
      <c r="A33" s="101"/>
      <c r="B33" s="296" t="s">
        <v>395</v>
      </c>
      <c r="C33" s="11">
        <v>4830020001</v>
      </c>
      <c r="D33" s="5" t="s">
        <v>176</v>
      </c>
      <c r="E33" s="6">
        <f>+NOTAS!E66</f>
        <v>0</v>
      </c>
    </row>
    <row r="34" spans="1:5" ht="26">
      <c r="A34" s="101"/>
      <c r="B34" s="296"/>
      <c r="C34" s="110"/>
      <c r="D34" s="108" t="s">
        <v>330</v>
      </c>
      <c r="E34" s="111">
        <f>+E35+E36</f>
        <v>0</v>
      </c>
    </row>
    <row r="35" spans="1:5" ht="50.5">
      <c r="A35" s="101"/>
      <c r="B35" s="296">
        <v>7</v>
      </c>
      <c r="C35" s="112" t="s">
        <v>329</v>
      </c>
      <c r="D35" s="113" t="s">
        <v>295</v>
      </c>
      <c r="E35" s="6">
        <f>+NOTAS!E79</f>
        <v>0</v>
      </c>
    </row>
    <row r="36" spans="1:5">
      <c r="A36" s="101"/>
      <c r="B36" s="296">
        <v>8</v>
      </c>
      <c r="C36" s="10">
        <v>1384900008</v>
      </c>
      <c r="D36" s="12" t="s">
        <v>331</v>
      </c>
      <c r="E36" s="6">
        <f>+NOTAS!E83</f>
        <v>0</v>
      </c>
    </row>
    <row r="37" spans="1:5">
      <c r="A37" s="103"/>
      <c r="B37" s="297"/>
      <c r="C37" s="98"/>
      <c r="D37" s="105" t="s">
        <v>296</v>
      </c>
      <c r="E37" s="106">
        <f>+E38+E39+E40</f>
        <v>113</v>
      </c>
    </row>
    <row r="38" spans="1:5">
      <c r="A38" s="101"/>
      <c r="B38" s="296">
        <v>9</v>
      </c>
      <c r="C38" s="11">
        <v>2407260001</v>
      </c>
      <c r="D38" s="5" t="s">
        <v>297</v>
      </c>
      <c r="E38" s="114">
        <f>+NOTAS!E87</f>
        <v>113</v>
      </c>
    </row>
    <row r="39" spans="1:5">
      <c r="A39" s="101"/>
      <c r="B39" s="296">
        <v>10</v>
      </c>
      <c r="C39" s="11">
        <v>2407900001</v>
      </c>
      <c r="D39" s="5" t="s">
        <v>298</v>
      </c>
      <c r="E39" s="6">
        <f>+NOTAS!E91</f>
        <v>0</v>
      </c>
    </row>
    <row r="40" spans="1:5">
      <c r="A40" s="101"/>
      <c r="B40" s="296">
        <v>11</v>
      </c>
      <c r="C40" s="11">
        <v>2490400001</v>
      </c>
      <c r="D40" s="5" t="s">
        <v>349</v>
      </c>
      <c r="E40" s="6">
        <f>+NOTAS!E95</f>
        <v>0</v>
      </c>
    </row>
    <row r="41" spans="1:5">
      <c r="A41" s="101"/>
      <c r="B41" s="296"/>
      <c r="C41" s="116"/>
      <c r="D41" s="117" t="s">
        <v>424</v>
      </c>
      <c r="E41" s="118">
        <f>+E5+E11</f>
        <v>157408589</v>
      </c>
    </row>
    <row r="42" spans="1:5">
      <c r="C42" s="119"/>
      <c r="D42" s="120"/>
      <c r="E42" s="121"/>
    </row>
    <row r="43" spans="1:5">
      <c r="C43" s="11"/>
      <c r="D43" s="122"/>
      <c r="E43" s="123"/>
    </row>
    <row r="44" spans="1:5">
      <c r="C44" s="124"/>
      <c r="D44" s="125" t="s">
        <v>336</v>
      </c>
      <c r="E44" s="96"/>
    </row>
    <row r="45" spans="1:5">
      <c r="A45" s="104" t="s">
        <v>323</v>
      </c>
      <c r="B45" s="297"/>
      <c r="C45" s="104"/>
      <c r="D45" s="105" t="s">
        <v>300</v>
      </c>
      <c r="E45" s="106">
        <f>SUM(E46:E55)</f>
        <v>132751202</v>
      </c>
    </row>
    <row r="46" spans="1:5" s="89" customFormat="1">
      <c r="A46" s="126"/>
      <c r="B46" s="298">
        <v>12</v>
      </c>
      <c r="C46" s="127"/>
      <c r="D46" s="128" t="s">
        <v>301</v>
      </c>
      <c r="E46" s="9">
        <f>+NOTAS!E124</f>
        <v>114166869</v>
      </c>
    </row>
    <row r="47" spans="1:5">
      <c r="A47" s="101"/>
      <c r="B47" s="296">
        <v>13</v>
      </c>
      <c r="C47" s="11"/>
      <c r="D47" s="129" t="s">
        <v>302</v>
      </c>
      <c r="E47" s="114">
        <f>+NOTAS!E130</f>
        <v>0</v>
      </c>
    </row>
    <row r="48" spans="1:5">
      <c r="A48" s="101"/>
      <c r="B48" s="296">
        <v>14</v>
      </c>
      <c r="C48" s="11"/>
      <c r="D48" s="129" t="s">
        <v>303</v>
      </c>
      <c r="E48" s="114">
        <f>+NOTAS!E137</f>
        <v>0</v>
      </c>
    </row>
    <row r="49" spans="1:7">
      <c r="A49" s="101"/>
      <c r="B49" s="296">
        <v>15</v>
      </c>
      <c r="C49" s="11"/>
      <c r="D49" s="129" t="s">
        <v>304</v>
      </c>
      <c r="E49" s="114">
        <f>+NOTAS!E143</f>
        <v>12950888</v>
      </c>
    </row>
    <row r="50" spans="1:7">
      <c r="A50" s="101"/>
      <c r="B50" s="296">
        <v>16</v>
      </c>
      <c r="C50" s="11"/>
      <c r="D50" s="129" t="s">
        <v>305</v>
      </c>
      <c r="E50" s="114">
        <f>+NOTAS!E149</f>
        <v>5668445</v>
      </c>
    </row>
    <row r="51" spans="1:7">
      <c r="A51" s="101"/>
      <c r="B51" s="296">
        <v>18</v>
      </c>
      <c r="C51" s="7"/>
      <c r="D51" s="129" t="s">
        <v>308</v>
      </c>
      <c r="E51" s="6">
        <f>+NOTAS!E164</f>
        <v>-35000</v>
      </c>
    </row>
    <row r="52" spans="1:7">
      <c r="A52" s="101"/>
      <c r="B52" s="296">
        <v>19</v>
      </c>
      <c r="C52" s="7"/>
      <c r="D52" s="129" t="s">
        <v>309</v>
      </c>
      <c r="E52" s="6">
        <f>+NOTAS!E169</f>
        <v>0</v>
      </c>
    </row>
    <row r="53" spans="1:7">
      <c r="A53" s="101"/>
      <c r="B53" s="296">
        <v>20</v>
      </c>
      <c r="C53" s="7"/>
      <c r="D53" s="131" t="s">
        <v>484</v>
      </c>
      <c r="E53" s="132">
        <f>+NOTAS!E174</f>
        <v>0</v>
      </c>
    </row>
    <row r="54" spans="1:7">
      <c r="A54" s="101"/>
      <c r="B54" s="296">
        <v>22</v>
      </c>
      <c r="C54" s="7"/>
      <c r="D54" s="131" t="s">
        <v>486</v>
      </c>
      <c r="E54" s="132">
        <f>+NOTAS!E179</f>
        <v>0</v>
      </c>
    </row>
    <row r="55" spans="1:7">
      <c r="A55" s="101"/>
      <c r="B55" s="296">
        <v>23</v>
      </c>
      <c r="C55" s="7"/>
      <c r="D55" s="131" t="s">
        <v>487</v>
      </c>
      <c r="E55" s="132">
        <f>+NOTAS!E184</f>
        <v>0</v>
      </c>
    </row>
    <row r="56" spans="1:7">
      <c r="A56" s="101" t="s">
        <v>404</v>
      </c>
      <c r="B56" s="296"/>
      <c r="C56" s="7"/>
      <c r="D56" s="130" t="s">
        <v>307</v>
      </c>
      <c r="E56" s="109">
        <f>SUM(E57:E58)</f>
        <v>6557</v>
      </c>
      <c r="G56" s="115"/>
    </row>
    <row r="57" spans="1:7">
      <c r="A57" s="101"/>
      <c r="B57" s="296" t="s">
        <v>396</v>
      </c>
      <c r="C57" s="11"/>
      <c r="D57" s="129" t="s">
        <v>294</v>
      </c>
      <c r="E57" s="114">
        <f>+NOTAS!E152</f>
        <v>0</v>
      </c>
    </row>
    <row r="58" spans="1:7">
      <c r="A58" s="101"/>
      <c r="B58" s="296">
        <v>17</v>
      </c>
      <c r="C58" s="11"/>
      <c r="D58" s="129" t="s">
        <v>306</v>
      </c>
      <c r="E58" s="114">
        <f>+NOTAS!E158</f>
        <v>6557</v>
      </c>
    </row>
    <row r="59" spans="1:7" ht="12.5">
      <c r="A59" s="101"/>
      <c r="B59" s="91"/>
      <c r="C59" s="91"/>
      <c r="D59" s="91"/>
      <c r="E59" s="91"/>
      <c r="F59" s="115"/>
    </row>
    <row r="60" spans="1:7" ht="12.5">
      <c r="A60" s="101"/>
      <c r="B60" s="91"/>
      <c r="C60" s="91"/>
      <c r="D60" s="91"/>
      <c r="E60" s="91"/>
    </row>
    <row r="61" spans="1:7" ht="12.5">
      <c r="A61" s="101"/>
      <c r="B61" s="91"/>
      <c r="C61" s="91"/>
      <c r="D61" s="91"/>
      <c r="E61" s="91"/>
    </row>
    <row r="62" spans="1:7" ht="12.5">
      <c r="A62" s="101"/>
      <c r="B62" s="91"/>
      <c r="C62" s="91"/>
      <c r="D62" s="91"/>
      <c r="E62" s="91"/>
    </row>
    <row r="63" spans="1:7" ht="12.5">
      <c r="A63" s="101"/>
      <c r="B63" s="91"/>
      <c r="C63" s="91"/>
      <c r="D63" s="91"/>
      <c r="E63" s="91"/>
    </row>
    <row r="64" spans="1:7">
      <c r="A64" s="101"/>
      <c r="B64" s="296"/>
      <c r="C64" s="116"/>
      <c r="D64" s="133" t="s">
        <v>334</v>
      </c>
      <c r="E64" s="118">
        <f>+E45+E56</f>
        <v>132757759</v>
      </c>
    </row>
    <row r="65" spans="1:5" ht="13.5" thickBot="1">
      <c r="C65" s="134"/>
      <c r="D65" s="135"/>
      <c r="E65" s="101"/>
    </row>
    <row r="66" spans="1:5" ht="39.5" thickBot="1">
      <c r="C66" s="136"/>
      <c r="D66" s="137" t="s">
        <v>335</v>
      </c>
      <c r="E66" s="138">
        <f>+E41-E64</f>
        <v>24650830</v>
      </c>
    </row>
    <row r="67" spans="1:5">
      <c r="A67" s="101"/>
      <c r="B67" s="296"/>
      <c r="C67" s="119"/>
      <c r="D67" s="139"/>
      <c r="E67" s="140"/>
    </row>
    <row r="68" spans="1:5">
      <c r="A68" s="101"/>
      <c r="B68" s="296"/>
      <c r="C68" s="11"/>
      <c r="D68" s="141" t="s">
        <v>310</v>
      </c>
      <c r="E68" s="140"/>
    </row>
    <row r="69" spans="1:5">
      <c r="A69" s="101"/>
      <c r="B69" s="296"/>
      <c r="C69" s="11"/>
      <c r="D69" s="141" t="s">
        <v>291</v>
      </c>
      <c r="E69" s="96"/>
    </row>
    <row r="70" spans="1:5">
      <c r="A70" s="101"/>
      <c r="B70" s="296"/>
      <c r="C70" s="11" t="s">
        <v>324</v>
      </c>
      <c r="D70" s="142" t="s">
        <v>311</v>
      </c>
      <c r="E70" s="109">
        <v>0</v>
      </c>
    </row>
    <row r="71" spans="1:5" ht="13.5" thickBot="1">
      <c r="A71" s="101"/>
      <c r="B71" s="296"/>
      <c r="C71" s="11"/>
      <c r="D71" s="143"/>
      <c r="E71" s="96"/>
    </row>
    <row r="72" spans="1:5" ht="13.5" thickBot="1">
      <c r="A72" s="101"/>
      <c r="B72" s="296"/>
      <c r="C72" s="11"/>
      <c r="D72" s="144" t="s">
        <v>299</v>
      </c>
      <c r="E72" s="145"/>
    </row>
    <row r="73" spans="1:5">
      <c r="A73" s="101"/>
      <c r="B73" s="296">
        <v>21</v>
      </c>
      <c r="C73" s="146" t="s">
        <v>325</v>
      </c>
      <c r="D73" s="147" t="s">
        <v>312</v>
      </c>
      <c r="E73" s="148">
        <f>+NOTAS!E210</f>
        <v>25420721</v>
      </c>
    </row>
    <row r="74" spans="1:5">
      <c r="A74" s="101"/>
      <c r="B74" s="296"/>
      <c r="C74" s="11"/>
      <c r="D74" s="130" t="s">
        <v>313</v>
      </c>
      <c r="E74" s="109">
        <f>+E70-E73</f>
        <v>-25420721</v>
      </c>
    </row>
    <row r="75" spans="1:5">
      <c r="A75" s="101"/>
      <c r="B75" s="296"/>
      <c r="C75" s="11"/>
      <c r="D75" s="139"/>
      <c r="E75" s="96"/>
    </row>
    <row r="76" spans="1:5">
      <c r="A76" s="101"/>
      <c r="B76" s="296"/>
      <c r="C76" s="11"/>
      <c r="D76" s="130" t="s">
        <v>314</v>
      </c>
      <c r="E76" s="109">
        <f>+E77+E78+E79</f>
        <v>0</v>
      </c>
    </row>
    <row r="77" spans="1:5">
      <c r="A77" s="101"/>
      <c r="B77" s="296"/>
      <c r="C77" s="11"/>
      <c r="D77" s="149" t="s">
        <v>315</v>
      </c>
      <c r="E77" s="102">
        <v>0</v>
      </c>
    </row>
    <row r="78" spans="1:5">
      <c r="A78" s="101"/>
      <c r="B78" s="296"/>
      <c r="C78" s="11"/>
      <c r="D78" s="149" t="s">
        <v>316</v>
      </c>
      <c r="E78" s="102">
        <v>0</v>
      </c>
    </row>
    <row r="79" spans="1:5">
      <c r="A79" s="101"/>
      <c r="B79" s="296"/>
      <c r="C79" s="11"/>
      <c r="D79" s="130" t="s">
        <v>317</v>
      </c>
      <c r="E79" s="150">
        <f>+E77-E78</f>
        <v>0</v>
      </c>
    </row>
    <row r="80" spans="1:5" ht="13.5" thickBot="1">
      <c r="A80" s="101"/>
      <c r="B80" s="296"/>
      <c r="C80" s="11"/>
      <c r="D80" s="139"/>
      <c r="E80" s="96"/>
    </row>
    <row r="81" spans="1:7" ht="13.5" thickBot="1">
      <c r="A81" s="101"/>
      <c r="B81" s="296"/>
      <c r="C81" s="11"/>
      <c r="D81" s="144" t="s">
        <v>318</v>
      </c>
      <c r="E81" s="109">
        <f>+E66+E74+E79</f>
        <v>-769891</v>
      </c>
      <c r="F81" s="115"/>
      <c r="G81" s="115"/>
    </row>
    <row r="82" spans="1:7">
      <c r="A82" s="101"/>
      <c r="B82" s="296"/>
      <c r="C82" s="11"/>
      <c r="D82" s="139"/>
      <c r="E82" s="96"/>
    </row>
    <row r="83" spans="1:7">
      <c r="A83" s="101"/>
      <c r="B83" s="296">
        <v>0</v>
      </c>
      <c r="C83" s="11"/>
      <c r="D83" s="129" t="s">
        <v>470</v>
      </c>
      <c r="E83" s="114">
        <f>+'1. E.S.F 2024 T4 - S.I 2024'!F9</f>
        <v>27900087</v>
      </c>
    </row>
    <row r="84" spans="1:7">
      <c r="A84" s="101"/>
      <c r="B84" s="296">
        <v>0</v>
      </c>
      <c r="C84" s="11"/>
      <c r="D84" s="129" t="s">
        <v>471</v>
      </c>
      <c r="E84" s="114">
        <f>+'1. E.S.F 2024 T4 - S.I 2024'!H9</f>
        <v>28669978</v>
      </c>
    </row>
    <row r="85" spans="1:7" ht="13.5" thickBot="1">
      <c r="A85" s="101"/>
      <c r="B85" s="296"/>
      <c r="C85" s="11"/>
      <c r="D85" s="151" t="s">
        <v>319</v>
      </c>
      <c r="E85" s="109">
        <f>+E83-E84</f>
        <v>-769891</v>
      </c>
    </row>
    <row r="86" spans="1:7" ht="13.5" thickBot="1">
      <c r="A86" s="101"/>
      <c r="B86" s="296"/>
      <c r="C86" s="11"/>
      <c r="D86" s="139"/>
    </row>
    <row r="87" spans="1:7" ht="52.5" thickBot="1">
      <c r="A87" s="101"/>
      <c r="B87" s="296"/>
      <c r="C87" s="11"/>
      <c r="D87" s="144" t="s">
        <v>320</v>
      </c>
      <c r="E87" s="443">
        <f>+E81-E85</f>
        <v>0</v>
      </c>
      <c r="G87" s="115"/>
    </row>
    <row r="88" spans="1:7" ht="13.5" customHeight="1"/>
    <row r="91" spans="1:7" ht="13.5" thickBot="1">
      <c r="D91" s="427"/>
    </row>
    <row r="92" spans="1:7" ht="14">
      <c r="D92" s="397" t="str">
        <f>+'1. E.S.F 2024 T4 - S.I 2024'!B369</f>
        <v>BENJAMIN MARTINEZ LEMOS</v>
      </c>
      <c r="E92" s="397"/>
    </row>
    <row r="93" spans="1:7" ht="15.5">
      <c r="D93" s="479" t="s">
        <v>586</v>
      </c>
      <c r="E93" s="479"/>
    </row>
    <row r="94" spans="1:7" ht="15.5">
      <c r="D94" s="61"/>
      <c r="E94" s="398"/>
    </row>
    <row r="95" spans="1:7" ht="15.5">
      <c r="D95" s="61"/>
      <c r="E95" s="398"/>
    </row>
    <row r="96" spans="1:7" ht="15.5">
      <c r="D96" s="30"/>
      <c r="E96" s="398"/>
    </row>
    <row r="97" spans="4:5" ht="14.5" thickBot="1">
      <c r="D97" s="428" t="str">
        <f>+'1. E.S.F 2024 T4 - S.I 2024'!B374</f>
        <v>JAIRO ALBERTO OSORIO SANCHEZ</v>
      </c>
      <c r="E97" s="397"/>
    </row>
    <row r="98" spans="4:5" ht="15.5">
      <c r="D98" s="479" t="s">
        <v>585</v>
      </c>
      <c r="E98" s="479"/>
    </row>
    <row r="99" spans="4:5" ht="14">
      <c r="D99" s="478" t="str">
        <f>+'1. E.S.F 2024 T4 - S.I 2024'!B376</f>
        <v>T.P 181769-T</v>
      </c>
      <c r="E99" s="478"/>
    </row>
    <row r="100" spans="4:5">
      <c r="D100" s="419"/>
      <c r="E100" s="420"/>
    </row>
  </sheetData>
  <sheetProtection algorithmName="SHA-512" hashValue="cUpzabDjXkscdcrZ4+lt5p8rwGlZf49YoBiSNaAZ/ScQqSG6EmSeSAq3Asq99JExxuY3Ff8uZ3Eh49Tyfak1qQ==" saltValue="T90422I5oJkdyxvyYhMstA==" spinCount="100000" sheet="1" objects="1" scenarios="1" selectLockedCells="1" selectUnlockedCells="1"/>
  <mergeCells count="4">
    <mergeCell ref="D99:E99"/>
    <mergeCell ref="D93:E93"/>
    <mergeCell ref="D98:E98"/>
    <mergeCell ref="E1:E3"/>
  </mergeCells>
  <pageMargins left="0.70866141732283472" right="0.70866141732283472" top="0.74803149606299213" bottom="0.74803149606299213" header="0.31496062992125984" footer="0.31496062992125984"/>
  <pageSetup scale="83" fitToHeight="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fitToPage="1"/>
  </sheetPr>
  <dimension ref="A1:CD144"/>
  <sheetViews>
    <sheetView topLeftCell="A11" workbookViewId="0">
      <selection activeCell="G30" sqref="G30"/>
    </sheetView>
  </sheetViews>
  <sheetFormatPr baseColWidth="10" defaultColWidth="17.26953125" defaultRowHeight="15.5"/>
  <cols>
    <col min="1" max="1" width="4.7265625" style="43" bestFit="1" customWidth="1"/>
    <col min="2" max="2" width="4.7265625" style="43" customWidth="1"/>
    <col min="3" max="3" width="76.26953125" style="30" customWidth="1"/>
    <col min="4" max="4" width="3.81640625" style="30" customWidth="1"/>
    <col min="5" max="5" width="22" style="30" customWidth="1"/>
    <col min="6" max="6" width="3.81640625" style="27" customWidth="1"/>
    <col min="7" max="19" width="17.26953125" style="27"/>
    <col min="20" max="21" width="17.26953125" style="28"/>
    <col min="22" max="38" width="17.26953125" style="27"/>
    <col min="39" max="39" width="17.26953125" style="28"/>
    <col min="40" max="58" width="17.26953125" style="27"/>
    <col min="59" max="59" width="17.26953125" style="28"/>
    <col min="60" max="16384" width="17.26953125" style="21"/>
  </cols>
  <sheetData>
    <row r="1" spans="1:82">
      <c r="A1" s="26"/>
      <c r="B1" s="26"/>
      <c r="C1" s="68"/>
      <c r="D1" s="69"/>
      <c r="E1" s="70"/>
    </row>
    <row r="2" spans="1:82" ht="31.5" customHeight="1">
      <c r="A2" s="26"/>
      <c r="B2" s="26"/>
      <c r="C2" s="481" t="str">
        <f>+'1. E.S.F 2024 T4 - S.I 2024'!B1</f>
        <v>I.E ARZOBISPO TULIO BOTERO SALAZAR</v>
      </c>
      <c r="D2" s="482"/>
      <c r="E2" s="483"/>
    </row>
    <row r="3" spans="1:82">
      <c r="A3" s="26"/>
      <c r="B3" s="26"/>
      <c r="C3" s="71" t="str">
        <f>+'1. E.S.F 2024 T4 - S.I 2024'!B2</f>
        <v>NIT 811018664-1</v>
      </c>
      <c r="D3" s="335"/>
      <c r="E3" s="39"/>
    </row>
    <row r="4" spans="1:82">
      <c r="A4" s="26"/>
      <c r="B4" s="26"/>
      <c r="C4" s="71" t="s">
        <v>397</v>
      </c>
      <c r="D4" s="335"/>
      <c r="E4" s="39"/>
    </row>
    <row r="5" spans="1:82">
      <c r="A5" s="26"/>
      <c r="B5" s="26"/>
      <c r="C5" s="71" t="s">
        <v>469</v>
      </c>
      <c r="D5" s="335"/>
      <c r="E5" s="39"/>
    </row>
    <row r="6" spans="1:82">
      <c r="A6" s="26"/>
      <c r="B6" s="26"/>
      <c r="C6" s="72" t="s">
        <v>398</v>
      </c>
      <c r="D6" s="335"/>
      <c r="E6" s="39"/>
    </row>
    <row r="7" spans="1:82" s="27" customFormat="1">
      <c r="A7" s="29"/>
      <c r="B7" s="29"/>
      <c r="C7" s="44"/>
      <c r="D7" s="339"/>
      <c r="E7" s="39"/>
      <c r="T7" s="28"/>
      <c r="U7" s="28"/>
      <c r="AM7" s="28"/>
      <c r="BG7" s="28"/>
      <c r="BH7" s="21"/>
      <c r="BI7" s="21"/>
      <c r="BJ7" s="21"/>
      <c r="BK7" s="21"/>
      <c r="BL7" s="21"/>
      <c r="BM7" s="21"/>
      <c r="BN7" s="21"/>
      <c r="BO7" s="21"/>
      <c r="BP7" s="21"/>
      <c r="BQ7" s="21"/>
      <c r="BR7" s="21"/>
      <c r="BS7" s="21"/>
      <c r="BT7" s="21"/>
      <c r="BU7" s="21"/>
      <c r="BV7" s="21"/>
      <c r="BW7" s="21"/>
      <c r="BX7" s="21"/>
      <c r="BY7" s="21"/>
      <c r="BZ7" s="21"/>
      <c r="CA7" s="21"/>
      <c r="CB7" s="21"/>
      <c r="CC7" s="21"/>
      <c r="CD7" s="21"/>
    </row>
    <row r="8" spans="1:82" s="27" customFormat="1" ht="16" thickBot="1">
      <c r="A8" s="29"/>
      <c r="B8" s="29"/>
      <c r="C8" s="73"/>
      <c r="D8" s="30"/>
      <c r="E8" s="74"/>
      <c r="T8" s="28"/>
      <c r="U8" s="28"/>
      <c r="AM8" s="28"/>
      <c r="BG8" s="28"/>
      <c r="BH8" s="21"/>
      <c r="BI8" s="21"/>
      <c r="BJ8" s="21"/>
      <c r="BK8" s="21"/>
      <c r="BL8" s="21"/>
      <c r="BM8" s="21"/>
      <c r="BN8" s="21"/>
      <c r="BO8" s="21"/>
      <c r="BP8" s="21"/>
      <c r="BQ8" s="21"/>
      <c r="BR8" s="21"/>
      <c r="BS8" s="21"/>
      <c r="BT8" s="21"/>
      <c r="BU8" s="21"/>
      <c r="BV8" s="21"/>
      <c r="BW8" s="21"/>
      <c r="BX8" s="21"/>
      <c r="BY8" s="21"/>
      <c r="BZ8" s="21"/>
      <c r="CA8" s="21"/>
      <c r="CB8" s="21"/>
      <c r="CC8" s="21"/>
      <c r="CD8" s="21"/>
    </row>
    <row r="9" spans="1:82" s="27" customFormat="1">
      <c r="A9" s="31"/>
      <c r="B9" s="31"/>
      <c r="C9" s="32" t="s">
        <v>399</v>
      </c>
      <c r="D9" s="33"/>
      <c r="E9" s="34">
        <v>2023</v>
      </c>
      <c r="G9" s="35"/>
      <c r="T9" s="28"/>
      <c r="U9" s="28"/>
      <c r="AM9" s="28"/>
      <c r="BG9" s="28"/>
      <c r="BH9" s="21"/>
      <c r="BI9" s="21"/>
      <c r="BJ9" s="21"/>
      <c r="BK9" s="21"/>
      <c r="BL9" s="21"/>
      <c r="BM9" s="21"/>
      <c r="BN9" s="21"/>
      <c r="BO9" s="21"/>
      <c r="BP9" s="21"/>
      <c r="BQ9" s="21"/>
      <c r="BR9" s="21"/>
      <c r="BS9" s="21"/>
      <c r="BT9" s="21"/>
      <c r="BU9" s="21"/>
      <c r="BV9" s="21"/>
      <c r="BW9" s="21"/>
      <c r="BX9" s="21"/>
      <c r="BY9" s="21"/>
      <c r="BZ9" s="21"/>
      <c r="CA9" s="21"/>
      <c r="CB9" s="21"/>
      <c r="CC9" s="21"/>
      <c r="CD9" s="21"/>
    </row>
    <row r="10" spans="1:82" s="27" customFormat="1">
      <c r="A10" s="31"/>
      <c r="B10" s="31"/>
      <c r="C10" s="36"/>
      <c r="D10" s="65"/>
      <c r="E10" s="37"/>
      <c r="F10" s="35"/>
      <c r="T10" s="28"/>
      <c r="U10" s="28"/>
      <c r="AM10" s="28"/>
      <c r="BG10" s="28"/>
      <c r="BH10" s="21"/>
      <c r="BI10" s="21"/>
      <c r="BJ10" s="21"/>
      <c r="BK10" s="21"/>
      <c r="BL10" s="21"/>
      <c r="BM10" s="21"/>
      <c r="BN10" s="21"/>
      <c r="BO10" s="21"/>
      <c r="BP10" s="21"/>
      <c r="BQ10" s="21"/>
      <c r="BR10" s="21"/>
      <c r="BS10" s="21"/>
      <c r="BT10" s="21"/>
      <c r="BU10" s="21"/>
      <c r="BV10" s="21"/>
      <c r="BW10" s="21"/>
      <c r="BX10" s="21"/>
      <c r="BY10" s="21"/>
      <c r="BZ10" s="21"/>
      <c r="CA10" s="21"/>
      <c r="CB10" s="21"/>
      <c r="CC10" s="21"/>
      <c r="CD10" s="21"/>
    </row>
    <row r="11" spans="1:82" s="27" customFormat="1">
      <c r="A11" s="31"/>
      <c r="B11" s="31"/>
      <c r="C11" s="38" t="s">
        <v>401</v>
      </c>
      <c r="D11" s="375"/>
      <c r="E11" s="158">
        <f>+E12+E13</f>
        <v>155093290</v>
      </c>
      <c r="F11" s="35"/>
      <c r="T11" s="28"/>
      <c r="U11" s="28"/>
      <c r="AM11" s="28"/>
      <c r="BG11" s="28"/>
      <c r="BH11" s="21"/>
      <c r="BI11" s="21"/>
      <c r="BJ11" s="21"/>
      <c r="BK11" s="21"/>
      <c r="BL11" s="21"/>
      <c r="BM11" s="21"/>
      <c r="BN11" s="21"/>
      <c r="BO11" s="21"/>
      <c r="BP11" s="21"/>
      <c r="BQ11" s="21"/>
      <c r="BR11" s="21"/>
      <c r="BS11" s="21"/>
      <c r="BT11" s="21"/>
      <c r="BU11" s="21"/>
      <c r="BV11" s="21"/>
      <c r="BW11" s="21"/>
      <c r="BX11" s="21"/>
      <c r="BY11" s="21"/>
      <c r="BZ11" s="21"/>
      <c r="CA11" s="21"/>
      <c r="CB11" s="21"/>
      <c r="CC11" s="21"/>
      <c r="CD11" s="21"/>
    </row>
    <row r="12" spans="1:82" s="27" customFormat="1">
      <c r="A12" s="40" t="s">
        <v>321</v>
      </c>
      <c r="B12" s="40"/>
      <c r="C12" s="444" t="s">
        <v>402</v>
      </c>
      <c r="D12" s="81"/>
      <c r="E12" s="445">
        <v>146165724</v>
      </c>
      <c r="F12" s="35"/>
      <c r="T12" s="28"/>
      <c r="U12" s="28"/>
      <c r="AM12" s="28"/>
      <c r="BG12" s="28"/>
      <c r="BH12" s="21"/>
      <c r="BI12" s="21"/>
      <c r="BJ12" s="21"/>
      <c r="BK12" s="21"/>
      <c r="BL12" s="21"/>
      <c r="BM12" s="21"/>
      <c r="BN12" s="21"/>
      <c r="BO12" s="21"/>
      <c r="BP12" s="21"/>
      <c r="BQ12" s="21"/>
      <c r="BR12" s="21"/>
      <c r="BS12" s="21"/>
      <c r="BT12" s="21"/>
      <c r="BU12" s="21"/>
      <c r="BV12" s="21"/>
      <c r="BW12" s="21"/>
      <c r="BX12" s="21"/>
      <c r="BY12" s="21"/>
      <c r="BZ12" s="21"/>
      <c r="CA12" s="21"/>
      <c r="CB12" s="21"/>
      <c r="CC12" s="21"/>
      <c r="CD12" s="21"/>
    </row>
    <row r="13" spans="1:82" s="27" customFormat="1" ht="15.75" customHeight="1">
      <c r="A13" s="40" t="s">
        <v>322</v>
      </c>
      <c r="B13" s="40"/>
      <c r="C13" s="444" t="s">
        <v>293</v>
      </c>
      <c r="D13" s="81"/>
      <c r="E13" s="446">
        <v>8927566</v>
      </c>
      <c r="F13" s="35"/>
      <c r="T13" s="28"/>
      <c r="U13" s="28"/>
      <c r="AM13" s="28"/>
      <c r="BG13" s="28"/>
      <c r="BH13" s="21"/>
      <c r="BI13" s="21"/>
      <c r="BJ13" s="21"/>
      <c r="BK13" s="21"/>
      <c r="BL13" s="21"/>
      <c r="BM13" s="21"/>
      <c r="BN13" s="21"/>
      <c r="BO13" s="21"/>
      <c r="BP13" s="21"/>
      <c r="BQ13" s="21"/>
      <c r="BR13" s="21"/>
      <c r="BS13" s="21"/>
      <c r="BT13" s="21"/>
      <c r="BU13" s="21"/>
      <c r="BV13" s="21"/>
      <c r="BW13" s="21"/>
      <c r="BX13" s="21"/>
      <c r="BY13" s="21"/>
      <c r="BZ13" s="21"/>
      <c r="CA13" s="21"/>
      <c r="CB13" s="21"/>
      <c r="CC13" s="21"/>
      <c r="CD13" s="21"/>
    </row>
    <row r="14" spans="1:82" s="27" customFormat="1" ht="15.75" customHeight="1">
      <c r="A14" s="40" t="s">
        <v>426</v>
      </c>
      <c r="B14" s="40"/>
      <c r="C14" s="444" t="s">
        <v>296</v>
      </c>
      <c r="D14" s="81"/>
      <c r="E14" s="445">
        <v>0</v>
      </c>
      <c r="F14" s="35"/>
      <c r="T14" s="28"/>
      <c r="U14" s="28"/>
      <c r="AM14" s="28"/>
      <c r="BG14" s="28"/>
      <c r="BH14" s="21"/>
      <c r="BI14" s="21"/>
      <c r="BJ14" s="21"/>
      <c r="BK14" s="21"/>
      <c r="BL14" s="21"/>
      <c r="BM14" s="21"/>
      <c r="BN14" s="21"/>
      <c r="BO14" s="21"/>
      <c r="BP14" s="21"/>
      <c r="BQ14" s="21"/>
      <c r="BR14" s="21"/>
      <c r="BS14" s="21"/>
      <c r="BT14" s="21"/>
      <c r="BU14" s="21"/>
      <c r="BV14" s="21"/>
      <c r="BW14" s="21"/>
      <c r="BX14" s="21"/>
      <c r="BY14" s="21"/>
      <c r="BZ14" s="21"/>
      <c r="CA14" s="21"/>
      <c r="CB14" s="21"/>
      <c r="CC14" s="21"/>
      <c r="CD14" s="21"/>
    </row>
    <row r="15" spans="1:82" s="27" customFormat="1" ht="15.75" customHeight="1">
      <c r="A15" s="40"/>
      <c r="B15" s="40"/>
      <c r="C15" s="444"/>
      <c r="D15" s="81"/>
      <c r="E15" s="447"/>
      <c r="F15" s="35"/>
      <c r="T15" s="28"/>
      <c r="U15" s="28"/>
      <c r="AM15" s="28"/>
      <c r="BG15" s="28"/>
      <c r="BH15" s="21"/>
      <c r="BI15" s="21"/>
      <c r="BJ15" s="21"/>
      <c r="BK15" s="21"/>
      <c r="BL15" s="21"/>
      <c r="BM15" s="21"/>
      <c r="BN15" s="21"/>
      <c r="BO15" s="21"/>
      <c r="BP15" s="21"/>
      <c r="BQ15" s="21"/>
      <c r="BR15" s="21"/>
      <c r="BS15" s="21"/>
      <c r="BT15" s="21"/>
      <c r="BU15" s="21"/>
      <c r="BV15" s="21"/>
      <c r="BW15" s="21"/>
      <c r="BX15" s="21"/>
      <c r="BY15" s="21"/>
      <c r="BZ15" s="21"/>
      <c r="CA15" s="21"/>
      <c r="CB15" s="21"/>
      <c r="CC15" s="21"/>
      <c r="CD15" s="21"/>
    </row>
    <row r="16" spans="1:82" s="27" customFormat="1">
      <c r="A16" s="31"/>
      <c r="B16" s="31"/>
      <c r="C16" s="448" t="s">
        <v>299</v>
      </c>
      <c r="D16" s="81"/>
      <c r="E16" s="447">
        <f>+E17+E18</f>
        <v>134750797</v>
      </c>
      <c r="F16" s="35"/>
      <c r="T16" s="28"/>
      <c r="U16" s="28"/>
      <c r="AM16" s="28"/>
      <c r="BG16" s="28"/>
      <c r="BH16" s="21"/>
      <c r="BI16" s="21"/>
      <c r="BJ16" s="21"/>
      <c r="BK16" s="21"/>
      <c r="BL16" s="21"/>
      <c r="BM16" s="21"/>
      <c r="BN16" s="21"/>
      <c r="BO16" s="21"/>
      <c r="BP16" s="21"/>
      <c r="BQ16" s="21"/>
      <c r="BR16" s="21"/>
      <c r="BS16" s="21"/>
      <c r="BT16" s="21"/>
      <c r="BU16" s="21"/>
      <c r="BV16" s="21"/>
      <c r="BW16" s="21"/>
      <c r="BX16" s="21"/>
      <c r="BY16" s="21"/>
      <c r="BZ16" s="21"/>
      <c r="CA16" s="21"/>
      <c r="CB16" s="21"/>
      <c r="CC16" s="21"/>
      <c r="CD16" s="21"/>
    </row>
    <row r="17" spans="1:82" s="27" customFormat="1">
      <c r="A17" s="41" t="s">
        <v>323</v>
      </c>
      <c r="B17" s="41"/>
      <c r="C17" s="444" t="s">
        <v>403</v>
      </c>
      <c r="D17" s="81"/>
      <c r="E17" s="445">
        <v>134744847</v>
      </c>
      <c r="F17" s="35"/>
      <c r="T17" s="28"/>
      <c r="U17" s="28"/>
      <c r="AM17" s="28"/>
      <c r="BG17" s="28"/>
      <c r="BH17" s="21"/>
      <c r="BI17" s="21"/>
      <c r="BJ17" s="21"/>
      <c r="BK17" s="21"/>
      <c r="BL17" s="21"/>
      <c r="BM17" s="21"/>
      <c r="BN17" s="21"/>
      <c r="BO17" s="21"/>
      <c r="BP17" s="21"/>
      <c r="BQ17" s="21"/>
      <c r="BR17" s="21"/>
      <c r="BS17" s="21"/>
      <c r="BT17" s="21"/>
      <c r="BU17" s="21"/>
      <c r="BV17" s="21"/>
      <c r="BW17" s="21"/>
      <c r="BX17" s="21"/>
      <c r="BY17" s="21"/>
      <c r="BZ17" s="21"/>
      <c r="CA17" s="21"/>
      <c r="CB17" s="21"/>
      <c r="CC17" s="21"/>
      <c r="CD17" s="21"/>
    </row>
    <row r="18" spans="1:82" s="27" customFormat="1">
      <c r="A18" s="41" t="s">
        <v>404</v>
      </c>
      <c r="B18" s="41"/>
      <c r="C18" s="444" t="s">
        <v>405</v>
      </c>
      <c r="D18" s="81"/>
      <c r="E18" s="445">
        <v>5950</v>
      </c>
      <c r="F18" s="35"/>
      <c r="T18" s="28"/>
      <c r="U18" s="28"/>
      <c r="AM18" s="28"/>
      <c r="BG18" s="28"/>
      <c r="BH18" s="21"/>
      <c r="BI18" s="21"/>
      <c r="BJ18" s="21"/>
      <c r="BK18" s="21"/>
      <c r="BL18" s="21"/>
      <c r="BM18" s="21"/>
      <c r="BN18" s="21"/>
      <c r="BO18" s="21"/>
      <c r="BP18" s="21"/>
      <c r="BQ18" s="21"/>
      <c r="BR18" s="21"/>
      <c r="BS18" s="21"/>
      <c r="BT18" s="21"/>
      <c r="BU18" s="21"/>
      <c r="BV18" s="21"/>
      <c r="BW18" s="21"/>
      <c r="BX18" s="21"/>
      <c r="BY18" s="21"/>
      <c r="BZ18" s="21"/>
      <c r="CA18" s="21"/>
      <c r="CB18" s="21"/>
      <c r="CC18" s="21"/>
      <c r="CD18" s="21"/>
    </row>
    <row r="19" spans="1:82" s="27" customFormat="1">
      <c r="A19" s="31"/>
      <c r="B19" s="31"/>
      <c r="C19" s="444"/>
      <c r="D19" s="81"/>
      <c r="E19" s="449"/>
      <c r="F19" s="35"/>
      <c r="T19" s="28"/>
      <c r="U19" s="28"/>
      <c r="AM19" s="28"/>
      <c r="BG19" s="28"/>
      <c r="BH19" s="21"/>
      <c r="BI19" s="21"/>
      <c r="BJ19" s="21"/>
      <c r="BK19" s="21"/>
      <c r="BL19" s="21"/>
      <c r="BM19" s="21"/>
      <c r="BN19" s="21"/>
      <c r="BO19" s="21"/>
      <c r="BP19" s="21"/>
      <c r="BQ19" s="21"/>
      <c r="BR19" s="21"/>
      <c r="BS19" s="21"/>
      <c r="BT19" s="21"/>
      <c r="BU19" s="21"/>
      <c r="BV19" s="21"/>
      <c r="BW19" s="21"/>
      <c r="BX19" s="21"/>
      <c r="BY19" s="21"/>
      <c r="BZ19" s="21"/>
      <c r="CA19" s="21"/>
      <c r="CB19" s="21"/>
      <c r="CC19" s="21"/>
      <c r="CD19" s="21"/>
    </row>
    <row r="20" spans="1:82" s="27" customFormat="1">
      <c r="A20" s="31"/>
      <c r="B20" s="31"/>
      <c r="C20" s="450" t="s">
        <v>406</v>
      </c>
      <c r="D20" s="82"/>
      <c r="E20" s="451">
        <f>+E11-E16</f>
        <v>20342493</v>
      </c>
      <c r="F20" s="35"/>
      <c r="T20" s="28"/>
      <c r="U20" s="28"/>
      <c r="AM20" s="28"/>
      <c r="BG20" s="28"/>
      <c r="BH20" s="21"/>
      <c r="BI20" s="21"/>
      <c r="BJ20" s="21"/>
      <c r="BK20" s="21"/>
      <c r="BL20" s="21"/>
      <c r="BM20" s="21"/>
      <c r="BN20" s="21"/>
      <c r="BO20" s="21"/>
      <c r="BP20" s="21"/>
      <c r="BQ20" s="21"/>
      <c r="BR20" s="21"/>
      <c r="BS20" s="21"/>
      <c r="BT20" s="21"/>
      <c r="BU20" s="21"/>
      <c r="BV20" s="21"/>
      <c r="BW20" s="21"/>
      <c r="BX20" s="21"/>
      <c r="BY20" s="21"/>
      <c r="BZ20" s="21"/>
      <c r="CA20" s="21"/>
      <c r="CB20" s="21"/>
      <c r="CC20" s="21"/>
      <c r="CD20" s="21"/>
    </row>
    <row r="21" spans="1:82" s="27" customFormat="1">
      <c r="A21" s="31"/>
      <c r="B21" s="31"/>
      <c r="C21" s="452"/>
      <c r="D21" s="81"/>
      <c r="E21" s="449"/>
      <c r="F21" s="35"/>
      <c r="T21" s="28"/>
      <c r="U21" s="28"/>
      <c r="AM21" s="28"/>
      <c r="BG21" s="28"/>
      <c r="BH21" s="21"/>
      <c r="BI21" s="21"/>
      <c r="BJ21" s="21"/>
      <c r="BK21" s="21"/>
      <c r="BL21" s="21"/>
      <c r="BM21" s="21"/>
      <c r="BN21" s="21"/>
      <c r="BO21" s="21"/>
      <c r="BP21" s="21"/>
      <c r="BQ21" s="21"/>
      <c r="BR21" s="21"/>
      <c r="BS21" s="21"/>
      <c r="BT21" s="21"/>
      <c r="BU21" s="21"/>
      <c r="BV21" s="21"/>
      <c r="BW21" s="21"/>
      <c r="BX21" s="21"/>
      <c r="BY21" s="21"/>
      <c r="BZ21" s="21"/>
      <c r="CA21" s="21"/>
      <c r="CB21" s="21"/>
      <c r="CC21" s="21"/>
      <c r="CD21" s="21"/>
    </row>
    <row r="22" spans="1:82" s="27" customFormat="1">
      <c r="A22" s="31"/>
      <c r="B22" s="31"/>
      <c r="C22" s="453" t="s">
        <v>407</v>
      </c>
      <c r="D22" s="82"/>
      <c r="E22" s="454"/>
      <c r="F22" s="35"/>
      <c r="T22" s="28"/>
      <c r="U22" s="28"/>
      <c r="AM22" s="28"/>
      <c r="BG22" s="28"/>
      <c r="BH22" s="21"/>
      <c r="BI22" s="21"/>
      <c r="BJ22" s="21"/>
      <c r="BK22" s="21"/>
      <c r="BL22" s="21"/>
      <c r="BM22" s="21"/>
      <c r="BN22" s="21"/>
      <c r="BO22" s="21"/>
      <c r="BP22" s="21"/>
      <c r="BQ22" s="21"/>
      <c r="BR22" s="21"/>
      <c r="BS22" s="21"/>
      <c r="BT22" s="21"/>
      <c r="BU22" s="21"/>
      <c r="BV22" s="21"/>
      <c r="BW22" s="21"/>
      <c r="BX22" s="21"/>
      <c r="BY22" s="21"/>
      <c r="BZ22" s="21"/>
      <c r="CA22" s="21"/>
      <c r="CB22" s="21"/>
      <c r="CC22" s="21"/>
      <c r="CD22" s="21"/>
    </row>
    <row r="23" spans="1:82" s="27" customFormat="1">
      <c r="A23" s="31"/>
      <c r="B23" s="31"/>
      <c r="C23" s="455" t="s">
        <v>401</v>
      </c>
      <c r="D23" s="84"/>
      <c r="E23" s="456"/>
      <c r="F23" s="35"/>
      <c r="T23" s="28"/>
      <c r="U23" s="28"/>
      <c r="AM23" s="28"/>
      <c r="BG23" s="28"/>
      <c r="BH23" s="21"/>
      <c r="BI23" s="21"/>
      <c r="BJ23" s="21"/>
      <c r="BK23" s="21"/>
      <c r="BL23" s="21"/>
      <c r="BM23" s="21"/>
      <c r="BN23" s="21"/>
      <c r="BO23" s="21"/>
      <c r="BP23" s="21"/>
      <c r="BQ23" s="21"/>
      <c r="BR23" s="21"/>
      <c r="BS23" s="21"/>
      <c r="BT23" s="21"/>
      <c r="BU23" s="21"/>
      <c r="BV23" s="21"/>
      <c r="BW23" s="21"/>
      <c r="BX23" s="21"/>
      <c r="BY23" s="21"/>
      <c r="BZ23" s="21"/>
      <c r="CA23" s="21"/>
      <c r="CB23" s="21"/>
      <c r="CC23" s="21"/>
      <c r="CD23" s="21"/>
    </row>
    <row r="24" spans="1:82" s="27" customFormat="1">
      <c r="A24" s="31"/>
      <c r="B24" s="31"/>
      <c r="C24" s="455" t="s">
        <v>299</v>
      </c>
      <c r="D24" s="84"/>
      <c r="E24" s="457">
        <v>0</v>
      </c>
      <c r="F24" s="35"/>
      <c r="T24" s="28"/>
      <c r="U24" s="28"/>
      <c r="AM24" s="28"/>
      <c r="BG24" s="28"/>
      <c r="BH24" s="21"/>
      <c r="BI24" s="21"/>
      <c r="BJ24" s="21"/>
      <c r="BK24" s="21"/>
      <c r="BL24" s="21"/>
      <c r="BM24" s="21"/>
      <c r="BN24" s="21"/>
      <c r="BO24" s="21"/>
      <c r="BP24" s="21"/>
      <c r="BQ24" s="21"/>
      <c r="BR24" s="21"/>
      <c r="BS24" s="21"/>
      <c r="BT24" s="21"/>
      <c r="BU24" s="21"/>
      <c r="BV24" s="21"/>
      <c r="BW24" s="21"/>
      <c r="BX24" s="21"/>
      <c r="BY24" s="21"/>
      <c r="BZ24" s="21"/>
      <c r="CA24" s="21"/>
      <c r="CB24" s="21"/>
      <c r="CC24" s="21"/>
      <c r="CD24" s="21"/>
    </row>
    <row r="25" spans="1:82" s="27" customFormat="1">
      <c r="A25" s="42" t="s">
        <v>325</v>
      </c>
      <c r="B25" s="42"/>
      <c r="C25" s="448" t="s">
        <v>583</v>
      </c>
      <c r="D25" s="81"/>
      <c r="E25" s="445">
        <v>0</v>
      </c>
      <c r="F25" s="35"/>
      <c r="T25" s="28"/>
      <c r="U25" s="28"/>
      <c r="AM25" s="28"/>
      <c r="BG25" s="28"/>
      <c r="BH25" s="21"/>
      <c r="BI25" s="21"/>
      <c r="BJ25" s="21"/>
      <c r="BK25" s="21"/>
      <c r="BL25" s="21"/>
      <c r="BM25" s="21"/>
      <c r="BN25" s="21"/>
      <c r="BO25" s="21"/>
      <c r="BP25" s="21"/>
      <c r="BQ25" s="21"/>
      <c r="BR25" s="21"/>
      <c r="BS25" s="21"/>
      <c r="BT25" s="21"/>
      <c r="BU25" s="21"/>
      <c r="BV25" s="21"/>
      <c r="BW25" s="21"/>
      <c r="BX25" s="21"/>
      <c r="BY25" s="21"/>
      <c r="BZ25" s="21"/>
      <c r="CA25" s="21"/>
      <c r="CB25" s="21"/>
      <c r="CC25" s="21"/>
      <c r="CD25" s="21"/>
    </row>
    <row r="26" spans="1:82" s="27" customFormat="1">
      <c r="A26" s="31"/>
      <c r="B26" s="31"/>
      <c r="C26" s="444"/>
      <c r="D26" s="81"/>
      <c r="E26" s="449"/>
      <c r="F26" s="35"/>
      <c r="T26" s="28"/>
      <c r="U26" s="28"/>
      <c r="AM26" s="28"/>
      <c r="BG26" s="28"/>
      <c r="BH26" s="21"/>
      <c r="BI26" s="21"/>
      <c r="BJ26" s="21"/>
      <c r="BK26" s="21"/>
      <c r="BL26" s="21"/>
      <c r="BM26" s="21"/>
      <c r="BN26" s="21"/>
      <c r="BO26" s="21"/>
      <c r="BP26" s="21"/>
      <c r="BQ26" s="21"/>
      <c r="BR26" s="21"/>
      <c r="BS26" s="21"/>
      <c r="BT26" s="21"/>
      <c r="BU26" s="21"/>
      <c r="BV26" s="21"/>
      <c r="BW26" s="21"/>
      <c r="BX26" s="21"/>
      <c r="BY26" s="21"/>
      <c r="BZ26" s="21"/>
      <c r="CA26" s="21"/>
      <c r="CB26" s="21"/>
      <c r="CC26" s="21"/>
      <c r="CD26" s="21"/>
    </row>
    <row r="27" spans="1:82" s="27" customFormat="1">
      <c r="A27" s="43"/>
      <c r="B27" s="43"/>
      <c r="C27" s="450" t="s">
        <v>409</v>
      </c>
      <c r="D27" s="82"/>
      <c r="E27" s="451">
        <f>+E24-E25</f>
        <v>0</v>
      </c>
      <c r="F27" s="35"/>
      <c r="T27" s="28"/>
      <c r="U27" s="28"/>
      <c r="AM27" s="28"/>
      <c r="BG27" s="28"/>
      <c r="BH27" s="21"/>
      <c r="BI27" s="21"/>
      <c r="BJ27" s="21"/>
      <c r="BK27" s="21"/>
      <c r="BL27" s="21"/>
      <c r="BM27" s="21"/>
      <c r="BN27" s="21"/>
      <c r="BO27" s="21"/>
      <c r="BP27" s="21"/>
      <c r="BQ27" s="21"/>
      <c r="BR27" s="21"/>
      <c r="BS27" s="21"/>
      <c r="BT27" s="21"/>
      <c r="BU27" s="21"/>
      <c r="BV27" s="21"/>
      <c r="BW27" s="21"/>
      <c r="BX27" s="21"/>
      <c r="BY27" s="21"/>
      <c r="BZ27" s="21"/>
      <c r="CA27" s="21"/>
      <c r="CB27" s="21"/>
      <c r="CC27" s="21"/>
      <c r="CD27" s="21"/>
    </row>
    <row r="28" spans="1:82" s="27" customFormat="1">
      <c r="A28" s="31"/>
      <c r="B28" s="31"/>
      <c r="C28" s="458"/>
      <c r="D28" s="85"/>
      <c r="E28" s="459"/>
      <c r="F28" s="35"/>
      <c r="T28" s="28"/>
      <c r="U28" s="28"/>
      <c r="AM28" s="28"/>
      <c r="BG28" s="28"/>
      <c r="BH28" s="21"/>
      <c r="BI28" s="21"/>
      <c r="BJ28" s="21"/>
      <c r="BK28" s="21"/>
      <c r="BL28" s="21"/>
      <c r="BM28" s="21"/>
      <c r="BN28" s="21"/>
      <c r="BO28" s="21"/>
      <c r="BP28" s="21"/>
      <c r="BQ28" s="21"/>
      <c r="BR28" s="21"/>
      <c r="BS28" s="21"/>
      <c r="BT28" s="21"/>
      <c r="BU28" s="21"/>
      <c r="BV28" s="21"/>
      <c r="BW28" s="21"/>
      <c r="BX28" s="21"/>
      <c r="BY28" s="21"/>
      <c r="BZ28" s="21"/>
      <c r="CA28" s="21"/>
      <c r="CB28" s="21"/>
      <c r="CC28" s="21"/>
      <c r="CD28" s="21"/>
    </row>
    <row r="29" spans="1:82" s="27" customFormat="1">
      <c r="A29" s="31"/>
      <c r="B29" s="31"/>
      <c r="C29" s="453" t="s">
        <v>410</v>
      </c>
      <c r="D29" s="82"/>
      <c r="E29" s="454">
        <v>0</v>
      </c>
      <c r="F29" s="35"/>
      <c r="T29" s="28"/>
      <c r="U29" s="28"/>
      <c r="AM29" s="28"/>
      <c r="BG29" s="28"/>
      <c r="BH29" s="21"/>
      <c r="BI29" s="21"/>
      <c r="BJ29" s="21"/>
      <c r="BK29" s="21"/>
      <c r="BL29" s="21"/>
      <c r="BM29" s="21"/>
      <c r="BN29" s="21"/>
      <c r="BO29" s="21"/>
      <c r="BP29" s="21"/>
      <c r="BQ29" s="21"/>
      <c r="BR29" s="21"/>
      <c r="BS29" s="21"/>
      <c r="BT29" s="21"/>
      <c r="BU29" s="21"/>
      <c r="BV29" s="21"/>
      <c r="BW29" s="21"/>
      <c r="BX29" s="21"/>
      <c r="BY29" s="21"/>
      <c r="BZ29" s="21"/>
      <c r="CA29" s="21"/>
      <c r="CB29" s="21"/>
      <c r="CC29" s="21"/>
      <c r="CD29" s="21"/>
    </row>
    <row r="30" spans="1:82" s="27" customFormat="1">
      <c r="A30" s="31"/>
      <c r="B30" s="31"/>
      <c r="C30" s="455"/>
      <c r="D30" s="84"/>
      <c r="E30" s="456"/>
      <c r="F30" s="35"/>
      <c r="T30" s="28"/>
      <c r="U30" s="28"/>
      <c r="AM30" s="28"/>
      <c r="BG30" s="28"/>
      <c r="BH30" s="21"/>
      <c r="BI30" s="21"/>
      <c r="BJ30" s="21"/>
      <c r="BK30" s="21"/>
      <c r="BL30" s="21"/>
      <c r="BM30" s="21"/>
      <c r="BN30" s="21"/>
      <c r="BO30" s="21"/>
      <c r="BP30" s="21"/>
      <c r="BQ30" s="21"/>
      <c r="BR30" s="21"/>
      <c r="BS30" s="21"/>
      <c r="BT30" s="21"/>
      <c r="BU30" s="21"/>
      <c r="BV30" s="21"/>
      <c r="BW30" s="21"/>
      <c r="BX30" s="21"/>
      <c r="BY30" s="21"/>
      <c r="BZ30" s="21"/>
      <c r="CA30" s="21"/>
      <c r="CB30" s="21"/>
      <c r="CC30" s="21"/>
      <c r="CD30" s="21"/>
    </row>
    <row r="31" spans="1:82" s="27" customFormat="1">
      <c r="A31" s="31"/>
      <c r="B31" s="31"/>
      <c r="C31" s="455" t="s">
        <v>408</v>
      </c>
      <c r="D31" s="84"/>
      <c r="E31" s="456">
        <v>0</v>
      </c>
      <c r="F31" s="35"/>
      <c r="T31" s="28"/>
      <c r="U31" s="28"/>
      <c r="AM31" s="28"/>
      <c r="BG31" s="28"/>
      <c r="BH31" s="21"/>
      <c r="BI31" s="21"/>
      <c r="BJ31" s="21"/>
      <c r="BK31" s="21"/>
      <c r="BL31" s="21"/>
      <c r="BM31" s="21"/>
      <c r="BN31" s="21"/>
      <c r="BO31" s="21"/>
      <c r="BP31" s="21"/>
      <c r="BQ31" s="21"/>
      <c r="BR31" s="21"/>
      <c r="BS31" s="21"/>
      <c r="BT31" s="21"/>
      <c r="BU31" s="21"/>
      <c r="BV31" s="21"/>
      <c r="BW31" s="21"/>
      <c r="BX31" s="21"/>
      <c r="BY31" s="21"/>
      <c r="BZ31" s="21"/>
      <c r="CA31" s="21"/>
      <c r="CB31" s="21"/>
      <c r="CC31" s="21"/>
      <c r="CD31" s="21"/>
    </row>
    <row r="32" spans="1:82" s="27" customFormat="1" hidden="1">
      <c r="A32" s="31"/>
      <c r="B32" s="31"/>
      <c r="C32" s="444" t="s">
        <v>411</v>
      </c>
      <c r="D32" s="84"/>
      <c r="E32" s="456"/>
      <c r="F32" s="35"/>
      <c r="T32" s="28"/>
      <c r="U32" s="28"/>
      <c r="AM32" s="28"/>
      <c r="BG32" s="28"/>
      <c r="BH32" s="21"/>
      <c r="BI32" s="21"/>
      <c r="BJ32" s="21"/>
      <c r="BK32" s="21"/>
      <c r="BL32" s="21"/>
      <c r="BM32" s="21"/>
      <c r="BN32" s="21"/>
      <c r="BO32" s="21"/>
      <c r="BP32" s="21"/>
      <c r="BQ32" s="21"/>
      <c r="BR32" s="21"/>
      <c r="BS32" s="21"/>
      <c r="BT32" s="21"/>
      <c r="BU32" s="21"/>
      <c r="BV32" s="21"/>
      <c r="BW32" s="21"/>
      <c r="BX32" s="21"/>
      <c r="BY32" s="21"/>
      <c r="BZ32" s="21"/>
      <c r="CA32" s="21"/>
      <c r="CB32" s="21"/>
      <c r="CC32" s="21"/>
      <c r="CD32" s="21"/>
    </row>
    <row r="33" spans="1:82" s="27" customFormat="1" hidden="1">
      <c r="A33" s="31"/>
      <c r="B33" s="31"/>
      <c r="C33" s="444" t="s">
        <v>412</v>
      </c>
      <c r="D33" s="84"/>
      <c r="E33" s="456"/>
      <c r="F33" s="35"/>
      <c r="T33" s="28"/>
      <c r="U33" s="28"/>
      <c r="AM33" s="28"/>
      <c r="BG33" s="28"/>
      <c r="BH33" s="21"/>
      <c r="BI33" s="21"/>
      <c r="BJ33" s="21"/>
      <c r="BK33" s="21"/>
      <c r="BL33" s="21"/>
      <c r="BM33" s="21"/>
      <c r="BN33" s="21"/>
      <c r="BO33" s="21"/>
      <c r="BP33" s="21"/>
      <c r="BQ33" s="21"/>
      <c r="BR33" s="21"/>
      <c r="BS33" s="21"/>
      <c r="BT33" s="21"/>
      <c r="BU33" s="21"/>
      <c r="BV33" s="21"/>
      <c r="BW33" s="21"/>
      <c r="BX33" s="21"/>
      <c r="BY33" s="21"/>
      <c r="BZ33" s="21"/>
      <c r="CA33" s="21"/>
      <c r="CB33" s="21"/>
      <c r="CC33" s="21"/>
      <c r="CD33" s="21"/>
    </row>
    <row r="34" spans="1:82" s="27" customFormat="1" hidden="1">
      <c r="A34" s="31"/>
      <c r="B34" s="31"/>
      <c r="C34" s="444" t="s">
        <v>413</v>
      </c>
      <c r="D34" s="84"/>
      <c r="E34" s="456"/>
      <c r="F34" s="35"/>
      <c r="T34" s="28"/>
      <c r="U34" s="28"/>
      <c r="AM34" s="28"/>
      <c r="BG34" s="28"/>
      <c r="BH34" s="21"/>
      <c r="BI34" s="21"/>
      <c r="BJ34" s="21"/>
      <c r="BK34" s="21"/>
      <c r="BL34" s="21"/>
      <c r="BM34" s="21"/>
      <c r="BN34" s="21"/>
      <c r="BO34" s="21"/>
      <c r="BP34" s="21"/>
      <c r="BQ34" s="21"/>
      <c r="BR34" s="21"/>
      <c r="BS34" s="21"/>
      <c r="BT34" s="21"/>
      <c r="BU34" s="21"/>
      <c r="BV34" s="21"/>
      <c r="BW34" s="21"/>
      <c r="BX34" s="21"/>
      <c r="BY34" s="21"/>
      <c r="BZ34" s="21"/>
      <c r="CA34" s="21"/>
      <c r="CB34" s="21"/>
      <c r="CC34" s="21"/>
      <c r="CD34" s="21"/>
    </row>
    <row r="35" spans="1:82" s="27" customFormat="1" hidden="1">
      <c r="A35" s="31"/>
      <c r="B35" s="31"/>
      <c r="C35" s="444" t="s">
        <v>414</v>
      </c>
      <c r="D35" s="84"/>
      <c r="E35" s="456"/>
      <c r="F35" s="35"/>
      <c r="T35" s="28"/>
      <c r="U35" s="28"/>
      <c r="AM35" s="28"/>
      <c r="BG35" s="28"/>
      <c r="BH35" s="21"/>
      <c r="BI35" s="21"/>
      <c r="BJ35" s="21"/>
      <c r="BK35" s="21"/>
      <c r="BL35" s="21"/>
      <c r="BM35" s="21"/>
      <c r="BN35" s="21"/>
      <c r="BO35" s="21"/>
      <c r="BP35" s="21"/>
      <c r="BQ35" s="21"/>
      <c r="BR35" s="21"/>
      <c r="BS35" s="21"/>
      <c r="BT35" s="21"/>
      <c r="BU35" s="21"/>
      <c r="BV35" s="21"/>
      <c r="BW35" s="21"/>
      <c r="BX35" s="21"/>
      <c r="BY35" s="21"/>
      <c r="BZ35" s="21"/>
      <c r="CA35" s="21"/>
      <c r="CB35" s="21"/>
      <c r="CC35" s="21"/>
      <c r="CD35" s="21"/>
    </row>
    <row r="36" spans="1:82" s="27" customFormat="1" hidden="1">
      <c r="A36" s="31"/>
      <c r="B36" s="31"/>
      <c r="C36" s="444" t="s">
        <v>415</v>
      </c>
      <c r="D36" s="84"/>
      <c r="E36" s="456"/>
      <c r="F36" s="35"/>
      <c r="T36" s="28"/>
      <c r="U36" s="28"/>
      <c r="AM36" s="28"/>
      <c r="BG36" s="28"/>
      <c r="BH36" s="21"/>
      <c r="BI36" s="21"/>
      <c r="BJ36" s="21"/>
      <c r="BK36" s="21"/>
      <c r="BL36" s="21"/>
      <c r="BM36" s="21"/>
      <c r="BN36" s="21"/>
      <c r="BO36" s="21"/>
      <c r="BP36" s="21"/>
      <c r="BQ36" s="21"/>
      <c r="BR36" s="21"/>
      <c r="BS36" s="21"/>
      <c r="BT36" s="21"/>
      <c r="BU36" s="21"/>
      <c r="BV36" s="21"/>
      <c r="BW36" s="21"/>
      <c r="BX36" s="21"/>
      <c r="BY36" s="21"/>
      <c r="BZ36" s="21"/>
      <c r="CA36" s="21"/>
      <c r="CB36" s="21"/>
      <c r="CC36" s="21"/>
      <c r="CD36" s="21"/>
    </row>
    <row r="37" spans="1:82" s="27" customFormat="1" hidden="1">
      <c r="A37" s="31"/>
      <c r="B37" s="31"/>
      <c r="C37" s="444" t="s">
        <v>416</v>
      </c>
      <c r="D37" s="84"/>
      <c r="E37" s="456"/>
      <c r="F37" s="35"/>
      <c r="T37" s="28"/>
      <c r="U37" s="28"/>
      <c r="AM37" s="28"/>
      <c r="BG37" s="28"/>
      <c r="BH37" s="21"/>
      <c r="BI37" s="21"/>
      <c r="BJ37" s="21"/>
      <c r="BK37" s="21"/>
      <c r="BL37" s="21"/>
      <c r="BM37" s="21"/>
      <c r="BN37" s="21"/>
      <c r="BO37" s="21"/>
      <c r="BP37" s="21"/>
      <c r="BQ37" s="21"/>
      <c r="BR37" s="21"/>
      <c r="BS37" s="21"/>
      <c r="BT37" s="21"/>
      <c r="BU37" s="21"/>
      <c r="BV37" s="21"/>
      <c r="BW37" s="21"/>
      <c r="BX37" s="21"/>
      <c r="BY37" s="21"/>
      <c r="BZ37" s="21"/>
      <c r="CA37" s="21"/>
      <c r="CB37" s="21"/>
      <c r="CC37" s="21"/>
      <c r="CD37" s="21"/>
    </row>
    <row r="38" spans="1:82" s="27" customFormat="1">
      <c r="A38" s="31"/>
      <c r="B38" s="31"/>
      <c r="C38" s="448" t="s">
        <v>299</v>
      </c>
      <c r="D38" s="84"/>
      <c r="E38" s="456">
        <v>0</v>
      </c>
      <c r="F38" s="35"/>
      <c r="T38" s="28"/>
      <c r="U38" s="28"/>
      <c r="AM38" s="28"/>
      <c r="BG38" s="28"/>
      <c r="BH38" s="21"/>
      <c r="BI38" s="21"/>
      <c r="BJ38" s="21"/>
      <c r="BK38" s="21"/>
      <c r="BL38" s="21"/>
      <c r="BM38" s="21"/>
      <c r="BN38" s="21"/>
      <c r="BO38" s="21"/>
      <c r="BP38" s="21"/>
      <c r="BQ38" s="21"/>
      <c r="BR38" s="21"/>
      <c r="BS38" s="21"/>
      <c r="BT38" s="21"/>
      <c r="BU38" s="21"/>
      <c r="BV38" s="21"/>
      <c r="BW38" s="21"/>
      <c r="BX38" s="21"/>
      <c r="BY38" s="21"/>
      <c r="BZ38" s="21"/>
      <c r="CA38" s="21"/>
      <c r="CB38" s="21"/>
      <c r="CC38" s="21"/>
      <c r="CD38" s="21"/>
    </row>
    <row r="39" spans="1:82" s="27" customFormat="1" hidden="1">
      <c r="A39" s="31"/>
      <c r="B39" s="31"/>
      <c r="C39" s="444" t="s">
        <v>412</v>
      </c>
      <c r="D39" s="84"/>
      <c r="E39" s="456"/>
      <c r="F39" s="35"/>
      <c r="T39" s="28"/>
      <c r="U39" s="28"/>
      <c r="AM39" s="28"/>
      <c r="BG39" s="28"/>
      <c r="BH39" s="21"/>
      <c r="BI39" s="21"/>
      <c r="BJ39" s="21"/>
      <c r="BK39" s="21"/>
      <c r="BL39" s="21"/>
      <c r="BM39" s="21"/>
      <c r="BN39" s="21"/>
      <c r="BO39" s="21"/>
      <c r="BP39" s="21"/>
      <c r="BQ39" s="21"/>
      <c r="BR39" s="21"/>
      <c r="BS39" s="21"/>
      <c r="BT39" s="21"/>
      <c r="BU39" s="21"/>
      <c r="BV39" s="21"/>
      <c r="BW39" s="21"/>
      <c r="BX39" s="21"/>
      <c r="BY39" s="21"/>
      <c r="BZ39" s="21"/>
      <c r="CA39" s="21"/>
      <c r="CB39" s="21"/>
      <c r="CC39" s="21"/>
      <c r="CD39" s="21"/>
    </row>
    <row r="40" spans="1:82" s="27" customFormat="1" hidden="1">
      <c r="A40" s="31"/>
      <c r="B40" s="31"/>
      <c r="C40" s="444" t="s">
        <v>417</v>
      </c>
      <c r="D40" s="84"/>
      <c r="E40" s="456"/>
      <c r="F40" s="35"/>
      <c r="T40" s="28"/>
      <c r="U40" s="28"/>
      <c r="AM40" s="28"/>
      <c r="BG40" s="28"/>
      <c r="BH40" s="21"/>
      <c r="BI40" s="21"/>
      <c r="BJ40" s="21"/>
      <c r="BK40" s="21"/>
      <c r="BL40" s="21"/>
      <c r="BM40" s="21"/>
      <c r="BN40" s="21"/>
      <c r="BO40" s="21"/>
      <c r="BP40" s="21"/>
      <c r="BQ40" s="21"/>
      <c r="BR40" s="21"/>
      <c r="BS40" s="21"/>
      <c r="BT40" s="21"/>
      <c r="BU40" s="21"/>
      <c r="BV40" s="21"/>
      <c r="BW40" s="21"/>
      <c r="BX40" s="21"/>
      <c r="BY40" s="21"/>
      <c r="BZ40" s="21"/>
      <c r="CA40" s="21"/>
      <c r="CB40" s="21"/>
      <c r="CC40" s="21"/>
      <c r="CD40" s="21"/>
    </row>
    <row r="41" spans="1:82" s="27" customFormat="1" hidden="1">
      <c r="A41" s="31"/>
      <c r="B41" s="31"/>
      <c r="C41" s="444" t="s">
        <v>414</v>
      </c>
      <c r="D41" s="84"/>
      <c r="E41" s="456"/>
      <c r="F41" s="35"/>
      <c r="T41" s="28"/>
      <c r="U41" s="28"/>
      <c r="AM41" s="28"/>
      <c r="BG41" s="28"/>
      <c r="BH41" s="21"/>
      <c r="BI41" s="21"/>
      <c r="BJ41" s="21"/>
      <c r="BK41" s="21"/>
      <c r="BL41" s="21"/>
      <c r="BM41" s="21"/>
      <c r="BN41" s="21"/>
      <c r="BO41" s="21"/>
      <c r="BP41" s="21"/>
      <c r="BQ41" s="21"/>
      <c r="BR41" s="21"/>
      <c r="BS41" s="21"/>
      <c r="BT41" s="21"/>
      <c r="BU41" s="21"/>
      <c r="BV41" s="21"/>
      <c r="BW41" s="21"/>
      <c r="BX41" s="21"/>
      <c r="BY41" s="21"/>
      <c r="BZ41" s="21"/>
      <c r="CA41" s="21"/>
      <c r="CB41" s="21"/>
      <c r="CC41" s="21"/>
      <c r="CD41" s="21"/>
    </row>
    <row r="42" spans="1:82" s="27" customFormat="1" hidden="1">
      <c r="A42" s="31"/>
      <c r="B42" s="31"/>
      <c r="C42" s="460" t="s">
        <v>418</v>
      </c>
      <c r="D42" s="84"/>
      <c r="E42" s="456"/>
      <c r="F42" s="35"/>
      <c r="T42" s="28"/>
      <c r="U42" s="28"/>
      <c r="AM42" s="28"/>
      <c r="BG42" s="28"/>
      <c r="BH42" s="21"/>
      <c r="BI42" s="21"/>
      <c r="BJ42" s="21"/>
      <c r="BK42" s="21"/>
      <c r="BL42" s="21"/>
      <c r="BM42" s="21"/>
      <c r="BN42" s="21"/>
      <c r="BO42" s="21"/>
      <c r="BP42" s="21"/>
      <c r="BQ42" s="21"/>
      <c r="BR42" s="21"/>
      <c r="BS42" s="21"/>
      <c r="BT42" s="21"/>
      <c r="BU42" s="21"/>
      <c r="BV42" s="21"/>
      <c r="BW42" s="21"/>
      <c r="BX42" s="21"/>
      <c r="BY42" s="21"/>
      <c r="BZ42" s="21"/>
      <c r="CA42" s="21"/>
      <c r="CB42" s="21"/>
      <c r="CC42" s="21"/>
      <c r="CD42" s="21"/>
    </row>
    <row r="43" spans="1:82" s="27" customFormat="1" hidden="1">
      <c r="A43" s="31"/>
      <c r="B43" s="31"/>
      <c r="C43" s="444" t="s">
        <v>415</v>
      </c>
      <c r="D43" s="81"/>
      <c r="E43" s="449"/>
      <c r="F43" s="35"/>
      <c r="T43" s="28"/>
      <c r="U43" s="28"/>
      <c r="AM43" s="28"/>
      <c r="BG43" s="28"/>
      <c r="BH43" s="21"/>
      <c r="BI43" s="21"/>
      <c r="BJ43" s="21"/>
      <c r="BK43" s="21"/>
      <c r="BL43" s="21"/>
      <c r="BM43" s="21"/>
      <c r="BN43" s="21"/>
      <c r="BO43" s="21"/>
      <c r="BP43" s="21"/>
      <c r="BQ43" s="21"/>
      <c r="BR43" s="21"/>
      <c r="BS43" s="21"/>
      <c r="BT43" s="21"/>
      <c r="BU43" s="21"/>
      <c r="BV43" s="21"/>
      <c r="BW43" s="21"/>
      <c r="BX43" s="21"/>
      <c r="BY43" s="21"/>
      <c r="BZ43" s="21"/>
      <c r="CA43" s="21"/>
      <c r="CB43" s="21"/>
      <c r="CC43" s="21"/>
      <c r="CD43" s="21"/>
    </row>
    <row r="44" spans="1:82" s="27" customFormat="1" hidden="1">
      <c r="A44" s="31"/>
      <c r="B44" s="31"/>
      <c r="C44" s="444" t="s">
        <v>416</v>
      </c>
      <c r="D44" s="81"/>
      <c r="E44" s="449"/>
      <c r="F44" s="35"/>
      <c r="T44" s="28"/>
      <c r="U44" s="28"/>
      <c r="AM44" s="28"/>
      <c r="BG44" s="28"/>
      <c r="BH44" s="21"/>
      <c r="BI44" s="21"/>
      <c r="BJ44" s="21"/>
      <c r="BK44" s="21"/>
      <c r="BL44" s="21"/>
      <c r="BM44" s="21"/>
      <c r="BN44" s="21"/>
      <c r="BO44" s="21"/>
      <c r="BP44" s="21"/>
      <c r="BQ44" s="21"/>
      <c r="BR44" s="21"/>
      <c r="BS44" s="21"/>
      <c r="BT44" s="21"/>
      <c r="BU44" s="21"/>
      <c r="BV44" s="21"/>
      <c r="BW44" s="21"/>
      <c r="BX44" s="21"/>
      <c r="BY44" s="21"/>
      <c r="BZ44" s="21"/>
      <c r="CA44" s="21"/>
      <c r="CB44" s="21"/>
      <c r="CC44" s="21"/>
      <c r="CD44" s="21"/>
    </row>
    <row r="45" spans="1:82" s="27" customFormat="1" hidden="1">
      <c r="A45" s="31"/>
      <c r="B45" s="31"/>
      <c r="C45" s="444" t="s">
        <v>419</v>
      </c>
      <c r="D45" s="81"/>
      <c r="E45" s="449"/>
      <c r="F45" s="35"/>
      <c r="T45" s="28"/>
      <c r="U45" s="28"/>
      <c r="AM45" s="28"/>
      <c r="BG45" s="28"/>
      <c r="BH45" s="21"/>
      <c r="BI45" s="21"/>
      <c r="BJ45" s="21"/>
      <c r="BK45" s="21"/>
      <c r="BL45" s="21"/>
      <c r="BM45" s="21"/>
      <c r="BN45" s="21"/>
      <c r="BO45" s="21"/>
      <c r="BP45" s="21"/>
      <c r="BQ45" s="21"/>
      <c r="BR45" s="21"/>
      <c r="BS45" s="21"/>
      <c r="BT45" s="21"/>
      <c r="BU45" s="21"/>
      <c r="BV45" s="21"/>
      <c r="BW45" s="21"/>
      <c r="BX45" s="21"/>
      <c r="BY45" s="21"/>
      <c r="BZ45" s="21"/>
      <c r="CA45" s="21"/>
      <c r="CB45" s="21"/>
      <c r="CC45" s="21"/>
      <c r="CD45" s="21"/>
    </row>
    <row r="46" spans="1:82" s="27" customFormat="1">
      <c r="A46" s="31"/>
      <c r="B46" s="31"/>
      <c r="C46" s="450" t="s">
        <v>420</v>
      </c>
      <c r="D46" s="82"/>
      <c r="E46" s="451">
        <v>0</v>
      </c>
      <c r="F46" s="35"/>
      <c r="G46" s="64"/>
      <c r="T46" s="28"/>
      <c r="U46" s="28"/>
      <c r="AM46" s="28"/>
      <c r="BG46" s="28"/>
      <c r="BH46" s="21"/>
      <c r="BI46" s="21"/>
      <c r="BJ46" s="21"/>
      <c r="BK46" s="21"/>
      <c r="BL46" s="21"/>
      <c r="BM46" s="21"/>
      <c r="BN46" s="21"/>
      <c r="BO46" s="21"/>
      <c r="BP46" s="21"/>
      <c r="BQ46" s="21"/>
      <c r="BR46" s="21"/>
      <c r="BS46" s="21"/>
      <c r="BT46" s="21"/>
      <c r="BU46" s="21"/>
      <c r="BV46" s="21"/>
      <c r="BW46" s="21"/>
      <c r="BX46" s="21"/>
      <c r="BY46" s="21"/>
      <c r="BZ46" s="21"/>
      <c r="CA46" s="21"/>
      <c r="CB46" s="21"/>
      <c r="CC46" s="21"/>
      <c r="CD46" s="21"/>
    </row>
    <row r="47" spans="1:82" s="27" customFormat="1">
      <c r="A47" s="31"/>
      <c r="B47" s="31"/>
      <c r="C47" s="444"/>
      <c r="D47" s="86"/>
      <c r="E47" s="449"/>
      <c r="F47" s="35"/>
      <c r="T47" s="28"/>
      <c r="U47" s="28"/>
      <c r="AM47" s="28"/>
      <c r="BG47" s="28"/>
      <c r="BH47" s="21"/>
      <c r="BI47" s="21"/>
      <c r="BJ47" s="21"/>
      <c r="BK47" s="21"/>
      <c r="BL47" s="21"/>
      <c r="BM47" s="21"/>
      <c r="BN47" s="21"/>
      <c r="BO47" s="21"/>
      <c r="BP47" s="21"/>
      <c r="BQ47" s="21"/>
      <c r="BR47" s="21"/>
      <c r="BS47" s="21"/>
      <c r="BT47" s="21"/>
      <c r="BU47" s="21"/>
      <c r="BV47" s="21"/>
      <c r="BW47" s="21"/>
      <c r="BX47" s="21"/>
      <c r="BY47" s="21"/>
      <c r="BZ47" s="21"/>
      <c r="CA47" s="21"/>
      <c r="CB47" s="21"/>
      <c r="CC47" s="21"/>
      <c r="CD47" s="21"/>
    </row>
    <row r="48" spans="1:82" s="27" customFormat="1">
      <c r="A48" s="31"/>
      <c r="B48" s="31"/>
      <c r="C48" s="461" t="s">
        <v>421</v>
      </c>
      <c r="D48" s="83"/>
      <c r="E48" s="451">
        <f>+E50-E49</f>
        <v>20342493</v>
      </c>
      <c r="F48" s="35"/>
      <c r="T48" s="28"/>
      <c r="U48" s="28"/>
      <c r="AM48" s="28"/>
      <c r="BG48" s="28"/>
      <c r="BH48" s="21"/>
      <c r="BI48" s="21"/>
      <c r="BJ48" s="21"/>
      <c r="BK48" s="21"/>
      <c r="BL48" s="21"/>
      <c r="BM48" s="21"/>
      <c r="BN48" s="21"/>
      <c r="BO48" s="21"/>
      <c r="BP48" s="21"/>
      <c r="BQ48" s="21"/>
      <c r="BR48" s="21"/>
      <c r="BS48" s="21"/>
      <c r="BT48" s="21"/>
      <c r="BU48" s="21"/>
      <c r="BV48" s="21"/>
      <c r="BW48" s="21"/>
      <c r="BX48" s="21"/>
      <c r="BY48" s="21"/>
      <c r="BZ48" s="21"/>
      <c r="CA48" s="21"/>
      <c r="CB48" s="21"/>
      <c r="CC48" s="21"/>
      <c r="CD48" s="21"/>
    </row>
    <row r="49" spans="1:82" s="27" customFormat="1">
      <c r="A49" s="31"/>
      <c r="B49" s="31"/>
      <c r="C49" s="444" t="s">
        <v>422</v>
      </c>
      <c r="D49" s="86"/>
      <c r="E49" s="445">
        <v>8327485</v>
      </c>
      <c r="F49" s="35"/>
      <c r="T49" s="28"/>
      <c r="U49" s="28"/>
      <c r="AM49" s="28"/>
      <c r="BG49" s="28"/>
      <c r="BH49" s="21"/>
      <c r="BI49" s="21"/>
      <c r="BJ49" s="21"/>
      <c r="BK49" s="21"/>
      <c r="BL49" s="21"/>
      <c r="BM49" s="21"/>
      <c r="BN49" s="21"/>
      <c r="BO49" s="21"/>
      <c r="BP49" s="21"/>
      <c r="BQ49" s="21"/>
      <c r="BR49" s="21"/>
      <c r="BS49" s="21"/>
      <c r="BT49" s="21"/>
      <c r="BU49" s="21"/>
      <c r="BV49" s="21"/>
      <c r="BW49" s="21"/>
      <c r="BX49" s="21"/>
      <c r="BY49" s="21"/>
      <c r="BZ49" s="21"/>
      <c r="CA49" s="21"/>
      <c r="CB49" s="21"/>
      <c r="CC49" s="21"/>
      <c r="CD49" s="21"/>
    </row>
    <row r="50" spans="1:82" s="27" customFormat="1" ht="16" thickBot="1">
      <c r="A50" s="43"/>
      <c r="B50" s="43"/>
      <c r="C50" s="462" t="s">
        <v>423</v>
      </c>
      <c r="D50" s="418"/>
      <c r="E50" s="463">
        <v>28669978</v>
      </c>
      <c r="H50" s="64"/>
      <c r="T50" s="28"/>
      <c r="U50" s="28"/>
      <c r="AM50" s="28"/>
      <c r="BG50" s="28"/>
      <c r="BH50" s="21"/>
      <c r="BI50" s="21"/>
      <c r="BJ50" s="21"/>
      <c r="BK50" s="21"/>
      <c r="BL50" s="21"/>
      <c r="BM50" s="21"/>
      <c r="BN50" s="21"/>
      <c r="BO50" s="21"/>
      <c r="BP50" s="21"/>
      <c r="BQ50" s="21"/>
      <c r="BR50" s="21"/>
      <c r="BS50" s="21"/>
      <c r="BT50" s="21"/>
      <c r="BU50" s="21"/>
      <c r="BV50" s="21"/>
      <c r="BW50" s="21"/>
      <c r="BX50" s="21"/>
      <c r="BY50" s="21"/>
      <c r="BZ50" s="21"/>
      <c r="CA50" s="21"/>
      <c r="CB50" s="21"/>
      <c r="CC50" s="21"/>
      <c r="CD50" s="21"/>
    </row>
    <row r="51" spans="1:82" s="48" customFormat="1">
      <c r="A51" s="45"/>
      <c r="B51" s="45"/>
      <c r="C51" s="347"/>
      <c r="D51" s="387"/>
      <c r="E51" s="388">
        <v>0</v>
      </c>
      <c r="F51" s="46"/>
      <c r="G51" s="35"/>
      <c r="H51" s="35"/>
      <c r="I51" s="35"/>
      <c r="J51" s="35"/>
      <c r="K51" s="35"/>
      <c r="L51" s="35"/>
      <c r="M51" s="35"/>
      <c r="N51" s="35"/>
      <c r="O51" s="35"/>
      <c r="P51" s="35"/>
      <c r="Q51" s="35"/>
      <c r="R51" s="35"/>
      <c r="S51" s="47"/>
    </row>
    <row r="52" spans="1:82" s="48" customFormat="1">
      <c r="A52" s="45"/>
      <c r="B52" s="45"/>
      <c r="C52" s="44"/>
      <c r="D52" s="377"/>
      <c r="E52" s="75"/>
      <c r="F52" s="46"/>
      <c r="G52" s="35"/>
      <c r="H52" s="35"/>
      <c r="I52" s="35"/>
      <c r="J52" s="35"/>
      <c r="K52" s="35"/>
      <c r="L52" s="35"/>
      <c r="M52" s="35"/>
      <c r="N52" s="35"/>
      <c r="O52" s="35"/>
      <c r="P52" s="35"/>
      <c r="Q52" s="35"/>
      <c r="R52" s="35"/>
      <c r="S52" s="47"/>
    </row>
    <row r="53" spans="1:82" s="48" customFormat="1" ht="16" thickBot="1">
      <c r="A53" s="43"/>
      <c r="B53" s="43"/>
      <c r="C53" s="382"/>
      <c r="D53" s="377"/>
      <c r="E53" s="76">
        <v>0</v>
      </c>
      <c r="F53" s="46"/>
      <c r="G53" s="35"/>
      <c r="H53" s="35"/>
      <c r="I53" s="35"/>
      <c r="J53" s="35"/>
      <c r="K53" s="35"/>
      <c r="L53" s="35"/>
      <c r="M53" s="35"/>
      <c r="N53" s="35"/>
      <c r="O53" s="35"/>
      <c r="P53" s="35"/>
      <c r="Q53" s="35"/>
      <c r="R53" s="35"/>
      <c r="S53" s="47"/>
    </row>
    <row r="54" spans="1:82" s="48" customFormat="1">
      <c r="A54" s="43"/>
      <c r="B54" s="43"/>
      <c r="C54" s="417" t="str">
        <f>+'1. E.S.F 2024 T4 - S.I 2024'!B369</f>
        <v>BENJAMIN MARTINEZ LEMOS</v>
      </c>
      <c r="D54" s="30"/>
      <c r="E54" s="77"/>
      <c r="F54" s="35"/>
      <c r="G54" s="35"/>
      <c r="H54" s="35"/>
      <c r="I54" s="35"/>
      <c r="J54" s="35"/>
      <c r="K54" s="35"/>
      <c r="L54" s="35"/>
      <c r="M54" s="35"/>
      <c r="N54" s="35"/>
      <c r="O54" s="35"/>
      <c r="P54" s="35"/>
      <c r="Q54" s="35"/>
      <c r="R54" s="35"/>
      <c r="S54" s="47"/>
    </row>
    <row r="55" spans="1:82" s="48" customFormat="1">
      <c r="A55" s="43"/>
      <c r="B55" s="43"/>
      <c r="C55" s="383" t="s">
        <v>584</v>
      </c>
      <c r="D55" s="30"/>
      <c r="E55" s="74"/>
      <c r="F55" s="35"/>
      <c r="G55" s="35"/>
      <c r="H55" s="35"/>
      <c r="I55" s="35"/>
      <c r="J55" s="35"/>
      <c r="K55" s="35"/>
      <c r="L55" s="35"/>
      <c r="M55" s="35"/>
      <c r="N55" s="35"/>
      <c r="O55" s="35"/>
      <c r="P55" s="35"/>
      <c r="Q55" s="35"/>
      <c r="R55" s="35"/>
      <c r="S55" s="47"/>
    </row>
    <row r="56" spans="1:82" s="48" customFormat="1" ht="15.75" customHeight="1">
      <c r="A56" s="43"/>
      <c r="B56" s="43"/>
      <c r="C56" s="78"/>
      <c r="D56" s="30"/>
      <c r="E56" s="74"/>
      <c r="F56" s="49"/>
    </row>
    <row r="57" spans="1:82" s="48" customFormat="1">
      <c r="A57" s="43"/>
      <c r="B57" s="43"/>
      <c r="C57" s="78"/>
      <c r="D57" s="485"/>
      <c r="E57" s="486"/>
      <c r="F57" s="51"/>
    </row>
    <row r="58" spans="1:82" s="48" customFormat="1" ht="16" thickBot="1">
      <c r="A58" s="43"/>
      <c r="B58" s="43"/>
      <c r="C58" s="379"/>
      <c r="D58" s="487"/>
      <c r="E58" s="488"/>
      <c r="F58" s="51"/>
    </row>
    <row r="59" spans="1:82" s="48" customFormat="1">
      <c r="A59" s="43"/>
      <c r="B59" s="43"/>
      <c r="C59" s="417" t="str">
        <f>+'1. E.S.F 2024 T4 - S.I 2024'!B374</f>
        <v>JAIRO ALBERTO OSORIO SANCHEZ</v>
      </c>
      <c r="D59" s="489"/>
      <c r="E59" s="490"/>
      <c r="F59" s="52"/>
    </row>
    <row r="60" spans="1:82" s="27" customFormat="1">
      <c r="A60" s="43"/>
      <c r="B60" s="43"/>
      <c r="C60" s="383" t="s">
        <v>585</v>
      </c>
      <c r="D60" s="491"/>
      <c r="E60" s="492"/>
      <c r="F60" s="53"/>
      <c r="T60" s="28"/>
      <c r="U60" s="28"/>
      <c r="AM60" s="28"/>
      <c r="BG60" s="28"/>
      <c r="BH60" s="21"/>
      <c r="BI60" s="21"/>
      <c r="BJ60" s="21"/>
      <c r="BK60" s="21"/>
      <c r="BL60" s="21"/>
      <c r="BM60" s="21"/>
      <c r="BN60" s="21"/>
      <c r="BO60" s="21"/>
      <c r="BP60" s="21"/>
      <c r="BQ60" s="21"/>
      <c r="BR60" s="21"/>
      <c r="BS60" s="21"/>
      <c r="BT60" s="21"/>
      <c r="BU60" s="21"/>
      <c r="BV60" s="21"/>
      <c r="BW60" s="21"/>
      <c r="BX60" s="21"/>
      <c r="BY60" s="21"/>
      <c r="BZ60" s="21"/>
      <c r="CA60" s="21"/>
      <c r="CB60" s="21"/>
      <c r="CC60" s="21"/>
      <c r="CD60" s="21"/>
    </row>
    <row r="61" spans="1:82" s="27" customFormat="1" ht="16" thickBot="1">
      <c r="A61" s="43"/>
      <c r="B61" s="43"/>
      <c r="C61" s="464" t="str">
        <f>+'1. E.S.F 2024 T4 - S.I 2024'!B376</f>
        <v>T.P 181769-T</v>
      </c>
      <c r="D61" s="79"/>
      <c r="E61" s="80"/>
      <c r="F61" s="55"/>
      <c r="T61" s="28"/>
      <c r="U61" s="28"/>
      <c r="AM61" s="28"/>
      <c r="BG61" s="28"/>
      <c r="BH61" s="21"/>
      <c r="BI61" s="21"/>
      <c r="BJ61" s="21"/>
      <c r="BK61" s="21"/>
      <c r="BL61" s="21"/>
      <c r="BM61" s="21"/>
      <c r="BN61" s="21"/>
      <c r="BO61" s="21"/>
      <c r="BP61" s="21"/>
      <c r="BQ61" s="21"/>
      <c r="BR61" s="21"/>
      <c r="BS61" s="21"/>
      <c r="BT61" s="21"/>
      <c r="BU61" s="21"/>
      <c r="BV61" s="21"/>
      <c r="BW61" s="21"/>
      <c r="BX61" s="21"/>
      <c r="BY61" s="21"/>
      <c r="BZ61" s="21"/>
      <c r="CA61" s="21"/>
      <c r="CB61" s="21"/>
      <c r="CC61" s="21"/>
      <c r="CD61" s="21"/>
    </row>
    <row r="62" spans="1:82" s="27" customFormat="1" ht="15.75" customHeight="1">
      <c r="A62" s="43"/>
      <c r="B62" s="43"/>
      <c r="C62" s="56"/>
      <c r="D62" s="54"/>
      <c r="E62" s="55"/>
      <c r="F62" s="57"/>
      <c r="T62" s="28"/>
      <c r="U62" s="28"/>
      <c r="AM62" s="28"/>
      <c r="BG62" s="28"/>
      <c r="BH62" s="21"/>
      <c r="BI62" s="21"/>
      <c r="BJ62" s="21"/>
      <c r="BK62" s="21"/>
      <c r="BL62" s="21"/>
      <c r="BM62" s="21"/>
      <c r="BN62" s="21"/>
      <c r="BO62" s="21"/>
      <c r="BP62" s="21"/>
      <c r="BQ62" s="21"/>
      <c r="BR62" s="21"/>
      <c r="BS62" s="21"/>
      <c r="BT62" s="21"/>
      <c r="BU62" s="21"/>
      <c r="BV62" s="21"/>
      <c r="BW62" s="21"/>
      <c r="BX62" s="21"/>
      <c r="BY62" s="21"/>
      <c r="BZ62" s="21"/>
      <c r="CA62" s="21"/>
      <c r="CB62" s="21"/>
      <c r="CC62" s="21"/>
      <c r="CD62" s="21"/>
    </row>
    <row r="63" spans="1:82" s="27" customFormat="1">
      <c r="A63" s="43"/>
      <c r="B63" s="43"/>
      <c r="C63" s="58"/>
      <c r="D63" s="66"/>
      <c r="E63" s="87">
        <f>(+E50-E49)-E48</f>
        <v>0</v>
      </c>
      <c r="F63" s="50"/>
      <c r="T63" s="28"/>
      <c r="U63" s="28"/>
      <c r="AM63" s="28"/>
      <c r="BG63" s="28"/>
      <c r="BH63" s="21"/>
      <c r="BI63" s="21"/>
      <c r="BJ63" s="21"/>
      <c r="BK63" s="21"/>
      <c r="BL63" s="21"/>
      <c r="BM63" s="21"/>
      <c r="BN63" s="21"/>
      <c r="BO63" s="21"/>
      <c r="BP63" s="21"/>
      <c r="BQ63" s="21"/>
      <c r="BR63" s="21"/>
      <c r="BS63" s="21"/>
      <c r="BT63" s="21"/>
      <c r="BU63" s="21"/>
      <c r="BV63" s="21"/>
      <c r="BW63" s="21"/>
      <c r="BX63" s="21"/>
      <c r="BY63" s="21"/>
      <c r="BZ63" s="21"/>
      <c r="CA63" s="21"/>
      <c r="CB63" s="21"/>
      <c r="CC63" s="21"/>
      <c r="CD63" s="21"/>
    </row>
    <row r="64" spans="1:82" s="27" customFormat="1">
      <c r="A64" s="43"/>
      <c r="B64" s="43"/>
      <c r="C64" s="59"/>
      <c r="D64" s="67"/>
      <c r="E64" s="67"/>
      <c r="F64" s="60"/>
      <c r="T64" s="28"/>
      <c r="U64" s="28"/>
      <c r="AM64" s="28"/>
      <c r="BG64" s="28"/>
      <c r="BH64" s="21"/>
      <c r="BI64" s="21"/>
      <c r="BJ64" s="21"/>
      <c r="BK64" s="21"/>
      <c r="BL64" s="21"/>
      <c r="BM64" s="21"/>
      <c r="BN64" s="21"/>
      <c r="BO64" s="21"/>
      <c r="BP64" s="21"/>
      <c r="BQ64" s="21"/>
      <c r="BR64" s="21"/>
      <c r="BS64" s="21"/>
      <c r="BT64" s="21"/>
      <c r="BU64" s="21"/>
      <c r="BV64" s="21"/>
      <c r="BW64" s="21"/>
      <c r="BX64" s="21"/>
      <c r="BY64" s="21"/>
      <c r="BZ64" s="21"/>
      <c r="CA64" s="21"/>
      <c r="CB64" s="21"/>
      <c r="CC64" s="21"/>
      <c r="CD64" s="21"/>
    </row>
    <row r="65" spans="1:82" s="27" customFormat="1">
      <c r="A65" s="43"/>
      <c r="B65" s="43"/>
      <c r="C65" s="61"/>
      <c r="D65" s="493"/>
      <c r="E65" s="493"/>
      <c r="F65" s="62"/>
      <c r="T65" s="28"/>
      <c r="U65" s="28"/>
      <c r="AM65" s="28"/>
      <c r="BG65" s="28"/>
      <c r="BH65" s="21"/>
      <c r="BI65" s="21"/>
      <c r="BJ65" s="21"/>
      <c r="BK65" s="21"/>
      <c r="BL65" s="21"/>
      <c r="BM65" s="21"/>
      <c r="BN65" s="21"/>
      <c r="BO65" s="21"/>
      <c r="BP65" s="21"/>
      <c r="BQ65" s="21"/>
      <c r="BR65" s="21"/>
      <c r="BS65" s="21"/>
      <c r="BT65" s="21"/>
      <c r="BU65" s="21"/>
      <c r="BV65" s="21"/>
      <c r="BW65" s="21"/>
      <c r="BX65" s="21"/>
      <c r="BY65" s="21"/>
      <c r="BZ65" s="21"/>
      <c r="CA65" s="21"/>
      <c r="CB65" s="21"/>
      <c r="CC65" s="21"/>
      <c r="CD65" s="21"/>
    </row>
    <row r="66" spans="1:82" s="27" customFormat="1">
      <c r="A66" s="43"/>
      <c r="B66" s="43"/>
      <c r="C66" s="63"/>
      <c r="D66" s="484"/>
      <c r="E66" s="484"/>
      <c r="T66" s="28"/>
      <c r="U66" s="28"/>
      <c r="AM66" s="28"/>
      <c r="BG66" s="28"/>
      <c r="BH66" s="21"/>
      <c r="BI66" s="21"/>
      <c r="BJ66" s="21"/>
      <c r="BK66" s="21"/>
      <c r="BL66" s="21"/>
      <c r="BM66" s="21"/>
      <c r="BN66" s="21"/>
      <c r="BO66" s="21"/>
      <c r="BP66" s="21"/>
      <c r="BQ66" s="21"/>
      <c r="BR66" s="21"/>
      <c r="BS66" s="21"/>
      <c r="BT66" s="21"/>
      <c r="BU66" s="21"/>
      <c r="BV66" s="21"/>
      <c r="BW66" s="21"/>
      <c r="BX66" s="21"/>
      <c r="BY66" s="21"/>
      <c r="BZ66" s="21"/>
      <c r="CA66" s="21"/>
      <c r="CB66" s="21"/>
      <c r="CC66" s="21"/>
      <c r="CD66" s="21"/>
    </row>
    <row r="67" spans="1:82" s="27" customFormat="1">
      <c r="A67" s="43"/>
      <c r="B67" s="43"/>
      <c r="C67" s="30"/>
      <c r="D67" s="30"/>
      <c r="E67" s="30"/>
      <c r="T67" s="28"/>
      <c r="U67" s="28"/>
      <c r="AM67" s="28"/>
      <c r="BG67" s="28"/>
      <c r="BH67" s="21"/>
      <c r="BI67" s="21"/>
      <c r="BJ67" s="21"/>
      <c r="BK67" s="21"/>
      <c r="BL67" s="21"/>
      <c r="BM67" s="21"/>
      <c r="BN67" s="21"/>
      <c r="BO67" s="21"/>
      <c r="BP67" s="21"/>
      <c r="BQ67" s="21"/>
      <c r="BR67" s="21"/>
      <c r="BS67" s="21"/>
      <c r="BT67" s="21"/>
      <c r="BU67" s="21"/>
      <c r="BV67" s="21"/>
      <c r="BW67" s="21"/>
      <c r="BX67" s="21"/>
      <c r="BY67" s="21"/>
      <c r="BZ67" s="21"/>
      <c r="CA67" s="21"/>
      <c r="CB67" s="21"/>
      <c r="CC67" s="21"/>
      <c r="CD67" s="21"/>
    </row>
    <row r="68" spans="1:82" s="27" customFormat="1">
      <c r="A68" s="43"/>
      <c r="B68" s="43"/>
      <c r="C68" s="30"/>
      <c r="D68" s="30"/>
      <c r="E68" s="30"/>
      <c r="T68" s="28"/>
      <c r="U68" s="28"/>
      <c r="AM68" s="28"/>
      <c r="BG68" s="28"/>
      <c r="BH68" s="21"/>
      <c r="BI68" s="21"/>
      <c r="BJ68" s="21"/>
      <c r="BK68" s="21"/>
      <c r="BL68" s="21"/>
      <c r="BM68" s="21"/>
      <c r="BN68" s="21"/>
      <c r="BO68" s="21"/>
      <c r="BP68" s="21"/>
      <c r="BQ68" s="21"/>
      <c r="BR68" s="21"/>
      <c r="BS68" s="21"/>
      <c r="BT68" s="21"/>
      <c r="BU68" s="21"/>
      <c r="BV68" s="21"/>
      <c r="BW68" s="21"/>
      <c r="BX68" s="21"/>
      <c r="BY68" s="21"/>
      <c r="BZ68" s="21"/>
      <c r="CA68" s="21"/>
      <c r="CB68" s="21"/>
      <c r="CC68" s="21"/>
      <c r="CD68" s="21"/>
    </row>
    <row r="69" spans="1:82" s="27" customFormat="1">
      <c r="A69" s="43"/>
      <c r="B69" s="43"/>
      <c r="C69" s="30"/>
      <c r="D69" s="30"/>
      <c r="E69" s="30"/>
      <c r="T69" s="28"/>
      <c r="U69" s="28"/>
      <c r="AM69" s="28"/>
      <c r="BG69" s="28"/>
      <c r="BH69" s="21"/>
      <c r="BI69" s="21"/>
      <c r="BJ69" s="21"/>
      <c r="BK69" s="21"/>
      <c r="BL69" s="21"/>
      <c r="BM69" s="21"/>
      <c r="BN69" s="21"/>
      <c r="BO69" s="21"/>
      <c r="BP69" s="21"/>
      <c r="BQ69" s="21"/>
      <c r="BR69" s="21"/>
      <c r="BS69" s="21"/>
      <c r="BT69" s="21"/>
      <c r="BU69" s="21"/>
      <c r="BV69" s="21"/>
      <c r="BW69" s="21"/>
      <c r="BX69" s="21"/>
      <c r="BY69" s="21"/>
      <c r="BZ69" s="21"/>
      <c r="CA69" s="21"/>
      <c r="CB69" s="21"/>
      <c r="CC69" s="21"/>
      <c r="CD69" s="21"/>
    </row>
    <row r="70" spans="1:82" s="27" customFormat="1">
      <c r="A70" s="43"/>
      <c r="B70" s="43"/>
      <c r="C70" s="30"/>
      <c r="D70" s="30"/>
      <c r="E70" s="30"/>
      <c r="T70" s="28"/>
      <c r="U70" s="28"/>
      <c r="AM70" s="28"/>
      <c r="BG70" s="28"/>
      <c r="BH70" s="21"/>
      <c r="BI70" s="21"/>
      <c r="BJ70" s="21"/>
      <c r="BK70" s="21"/>
      <c r="BL70" s="21"/>
      <c r="BM70" s="21"/>
      <c r="BN70" s="21"/>
      <c r="BO70" s="21"/>
      <c r="BP70" s="21"/>
      <c r="BQ70" s="21"/>
      <c r="BR70" s="21"/>
      <c r="BS70" s="21"/>
      <c r="BT70" s="21"/>
      <c r="BU70" s="21"/>
      <c r="BV70" s="21"/>
      <c r="BW70" s="21"/>
      <c r="BX70" s="21"/>
      <c r="BY70" s="21"/>
      <c r="BZ70" s="21"/>
      <c r="CA70" s="21"/>
      <c r="CB70" s="21"/>
      <c r="CC70" s="21"/>
      <c r="CD70" s="21"/>
    </row>
    <row r="71" spans="1:82" s="27" customFormat="1">
      <c r="A71" s="43"/>
      <c r="B71" s="43"/>
      <c r="C71" s="30"/>
      <c r="D71" s="30"/>
      <c r="E71" s="30"/>
      <c r="T71" s="28"/>
      <c r="U71" s="28"/>
      <c r="AM71" s="28"/>
      <c r="BG71" s="28"/>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s="43" customFormat="1">
      <c r="C72" s="30"/>
      <c r="D72" s="30"/>
      <c r="E72" s="30"/>
      <c r="F72" s="27"/>
      <c r="G72" s="27"/>
      <c r="H72" s="27"/>
      <c r="I72" s="27"/>
      <c r="J72" s="27"/>
      <c r="K72" s="27"/>
      <c r="L72" s="27"/>
      <c r="M72" s="27"/>
      <c r="N72" s="27"/>
      <c r="O72" s="27"/>
      <c r="P72" s="27"/>
      <c r="Q72" s="27"/>
      <c r="R72" s="27"/>
      <c r="S72" s="27"/>
      <c r="T72" s="28"/>
      <c r="U72" s="28"/>
      <c r="V72" s="27"/>
      <c r="W72" s="27"/>
      <c r="X72" s="27"/>
      <c r="Y72" s="27"/>
      <c r="Z72" s="27"/>
      <c r="AA72" s="27"/>
      <c r="AB72" s="27"/>
      <c r="AC72" s="27"/>
      <c r="AD72" s="27"/>
      <c r="AE72" s="27"/>
      <c r="AF72" s="27"/>
      <c r="AG72" s="27"/>
      <c r="AH72" s="27"/>
      <c r="AI72" s="27"/>
      <c r="AJ72" s="27"/>
      <c r="AK72" s="27"/>
      <c r="AL72" s="27"/>
      <c r="AM72" s="28"/>
      <c r="AN72" s="27"/>
      <c r="AO72" s="27"/>
      <c r="AP72" s="27"/>
      <c r="AQ72" s="27"/>
      <c r="AR72" s="27"/>
      <c r="AS72" s="27"/>
      <c r="AT72" s="27"/>
      <c r="AU72" s="27"/>
      <c r="AV72" s="27"/>
      <c r="AW72" s="27"/>
      <c r="AX72" s="27"/>
      <c r="AY72" s="27"/>
      <c r="AZ72" s="27"/>
      <c r="BA72" s="27"/>
      <c r="BB72" s="27"/>
      <c r="BC72" s="27"/>
      <c r="BD72" s="27"/>
      <c r="BE72" s="27"/>
      <c r="BF72" s="27"/>
      <c r="BG72" s="28"/>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s="43" customFormat="1">
      <c r="C73" s="30"/>
      <c r="D73" s="30"/>
      <c r="E73" s="30"/>
      <c r="F73" s="27"/>
      <c r="G73" s="27"/>
      <c r="H73" s="27"/>
      <c r="I73" s="27"/>
      <c r="J73" s="27"/>
      <c r="K73" s="27"/>
      <c r="L73" s="27"/>
      <c r="M73" s="27"/>
      <c r="N73" s="27"/>
      <c r="O73" s="27"/>
      <c r="P73" s="27"/>
      <c r="Q73" s="27"/>
      <c r="R73" s="27"/>
      <c r="S73" s="27"/>
      <c r="T73" s="28"/>
      <c r="U73" s="28"/>
      <c r="V73" s="27"/>
      <c r="W73" s="27"/>
      <c r="X73" s="27"/>
      <c r="Y73" s="27"/>
      <c r="Z73" s="27"/>
      <c r="AA73" s="27"/>
      <c r="AB73" s="27"/>
      <c r="AC73" s="27"/>
      <c r="AD73" s="27"/>
      <c r="AE73" s="27"/>
      <c r="AF73" s="27"/>
      <c r="AG73" s="27"/>
      <c r="AH73" s="27"/>
      <c r="AI73" s="27"/>
      <c r="AJ73" s="27"/>
      <c r="AK73" s="27"/>
      <c r="AL73" s="27"/>
      <c r="AM73" s="28"/>
      <c r="AN73" s="27"/>
      <c r="AO73" s="27"/>
      <c r="AP73" s="27"/>
      <c r="AQ73" s="27"/>
      <c r="AR73" s="27"/>
      <c r="AS73" s="27"/>
      <c r="AT73" s="27"/>
      <c r="AU73" s="27"/>
      <c r="AV73" s="27"/>
      <c r="AW73" s="27"/>
      <c r="AX73" s="27"/>
      <c r="AY73" s="27"/>
      <c r="AZ73" s="27"/>
      <c r="BA73" s="27"/>
      <c r="BB73" s="27"/>
      <c r="BC73" s="27"/>
      <c r="BD73" s="27"/>
      <c r="BE73" s="27"/>
      <c r="BF73" s="27"/>
      <c r="BG73" s="28"/>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s="43" customFormat="1">
      <c r="C74" s="30"/>
      <c r="D74" s="30"/>
      <c r="E74" s="30"/>
      <c r="F74" s="27"/>
      <c r="G74" s="27"/>
      <c r="H74" s="27"/>
      <c r="I74" s="27"/>
      <c r="J74" s="27"/>
      <c r="K74" s="27"/>
      <c r="L74" s="27"/>
      <c r="M74" s="27"/>
      <c r="N74" s="27"/>
      <c r="O74" s="27"/>
      <c r="P74" s="27"/>
      <c r="Q74" s="27"/>
      <c r="R74" s="27"/>
      <c r="S74" s="27"/>
      <c r="T74" s="28"/>
      <c r="U74" s="28"/>
      <c r="V74" s="27"/>
      <c r="W74" s="27"/>
      <c r="X74" s="27"/>
      <c r="Y74" s="27"/>
      <c r="Z74" s="27"/>
      <c r="AA74" s="27"/>
      <c r="AB74" s="27"/>
      <c r="AC74" s="27"/>
      <c r="AD74" s="27"/>
      <c r="AE74" s="27"/>
      <c r="AF74" s="27"/>
      <c r="AG74" s="27"/>
      <c r="AH74" s="27"/>
      <c r="AI74" s="27"/>
      <c r="AJ74" s="27"/>
      <c r="AK74" s="27"/>
      <c r="AL74" s="27"/>
      <c r="AM74" s="28"/>
      <c r="AN74" s="27"/>
      <c r="AO74" s="27"/>
      <c r="AP74" s="27"/>
      <c r="AQ74" s="27"/>
      <c r="AR74" s="27"/>
      <c r="AS74" s="27"/>
      <c r="AT74" s="27"/>
      <c r="AU74" s="27"/>
      <c r="AV74" s="27"/>
      <c r="AW74" s="27"/>
      <c r="AX74" s="27"/>
      <c r="AY74" s="27"/>
      <c r="AZ74" s="27"/>
      <c r="BA74" s="27"/>
      <c r="BB74" s="27"/>
      <c r="BC74" s="27"/>
      <c r="BD74" s="27"/>
      <c r="BE74" s="27"/>
      <c r="BF74" s="27"/>
      <c r="BG74" s="28"/>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s="43" customFormat="1">
      <c r="C75" s="30"/>
      <c r="D75" s="30"/>
      <c r="E75" s="30"/>
      <c r="F75" s="27"/>
      <c r="G75" s="27"/>
      <c r="H75" s="27"/>
      <c r="I75" s="27"/>
      <c r="J75" s="27"/>
      <c r="K75" s="27"/>
      <c r="L75" s="27"/>
      <c r="M75" s="27"/>
      <c r="N75" s="27"/>
      <c r="O75" s="27"/>
      <c r="P75" s="27"/>
      <c r="Q75" s="27"/>
      <c r="R75" s="27"/>
      <c r="S75" s="27"/>
      <c r="T75" s="28"/>
      <c r="U75" s="28"/>
      <c r="V75" s="27"/>
      <c r="W75" s="27"/>
      <c r="X75" s="27"/>
      <c r="Y75" s="27"/>
      <c r="Z75" s="27"/>
      <c r="AA75" s="27"/>
      <c r="AB75" s="27"/>
      <c r="AC75" s="27"/>
      <c r="AD75" s="27"/>
      <c r="AE75" s="27"/>
      <c r="AF75" s="27"/>
      <c r="AG75" s="27"/>
      <c r="AH75" s="27"/>
      <c r="AI75" s="27"/>
      <c r="AJ75" s="27"/>
      <c r="AK75" s="27"/>
      <c r="AL75" s="27"/>
      <c r="AM75" s="28"/>
      <c r="AN75" s="27"/>
      <c r="AO75" s="27"/>
      <c r="AP75" s="27"/>
      <c r="AQ75" s="27"/>
      <c r="AR75" s="27"/>
      <c r="AS75" s="27"/>
      <c r="AT75" s="27"/>
      <c r="AU75" s="27"/>
      <c r="AV75" s="27"/>
      <c r="AW75" s="27"/>
      <c r="AX75" s="27"/>
      <c r="AY75" s="27"/>
      <c r="AZ75" s="27"/>
      <c r="BA75" s="27"/>
      <c r="BB75" s="27"/>
      <c r="BC75" s="27"/>
      <c r="BD75" s="27"/>
      <c r="BE75" s="27"/>
      <c r="BF75" s="27"/>
      <c r="BG75" s="28"/>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s="43" customFormat="1">
      <c r="C76" s="30"/>
      <c r="D76" s="30"/>
      <c r="E76" s="30"/>
      <c r="F76" s="27"/>
      <c r="G76" s="27"/>
      <c r="H76" s="27"/>
      <c r="I76" s="27"/>
      <c r="J76" s="27"/>
      <c r="K76" s="27"/>
      <c r="L76" s="27"/>
      <c r="M76" s="27"/>
      <c r="N76" s="27"/>
      <c r="O76" s="27"/>
      <c r="P76" s="27"/>
      <c r="Q76" s="27"/>
      <c r="R76" s="27"/>
      <c r="S76" s="27"/>
      <c r="T76" s="28"/>
      <c r="U76" s="28"/>
      <c r="V76" s="27"/>
      <c r="W76" s="27"/>
      <c r="X76" s="27"/>
      <c r="Y76" s="27"/>
      <c r="Z76" s="27"/>
      <c r="AA76" s="27"/>
      <c r="AB76" s="27"/>
      <c r="AC76" s="27"/>
      <c r="AD76" s="27"/>
      <c r="AE76" s="27"/>
      <c r="AF76" s="27"/>
      <c r="AG76" s="27"/>
      <c r="AH76" s="27"/>
      <c r="AI76" s="27"/>
      <c r="AJ76" s="27"/>
      <c r="AK76" s="27"/>
      <c r="AL76" s="27"/>
      <c r="AM76" s="28"/>
      <c r="AN76" s="27"/>
      <c r="AO76" s="27"/>
      <c r="AP76" s="27"/>
      <c r="AQ76" s="27"/>
      <c r="AR76" s="27"/>
      <c r="AS76" s="27"/>
      <c r="AT76" s="27"/>
      <c r="AU76" s="27"/>
      <c r="AV76" s="27"/>
      <c r="AW76" s="27"/>
      <c r="AX76" s="27"/>
      <c r="AY76" s="27"/>
      <c r="AZ76" s="27"/>
      <c r="BA76" s="27"/>
      <c r="BB76" s="27"/>
      <c r="BC76" s="27"/>
      <c r="BD76" s="27"/>
      <c r="BE76" s="27"/>
      <c r="BF76" s="27"/>
      <c r="BG76" s="28"/>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s="43" customFormat="1">
      <c r="C77" s="30"/>
      <c r="D77" s="30"/>
      <c r="E77" s="30"/>
      <c r="F77" s="27"/>
      <c r="G77" s="27"/>
      <c r="H77" s="27"/>
      <c r="I77" s="27"/>
      <c r="J77" s="27"/>
      <c r="K77" s="27"/>
      <c r="L77" s="27"/>
      <c r="M77" s="27"/>
      <c r="N77" s="27"/>
      <c r="O77" s="27"/>
      <c r="P77" s="27"/>
      <c r="Q77" s="27"/>
      <c r="R77" s="27"/>
      <c r="S77" s="27"/>
      <c r="T77" s="28"/>
      <c r="U77" s="28"/>
      <c r="V77" s="27"/>
      <c r="W77" s="27"/>
      <c r="X77" s="27"/>
      <c r="Y77" s="27"/>
      <c r="Z77" s="27"/>
      <c r="AA77" s="27"/>
      <c r="AB77" s="27"/>
      <c r="AC77" s="27"/>
      <c r="AD77" s="27"/>
      <c r="AE77" s="27"/>
      <c r="AF77" s="27"/>
      <c r="AG77" s="27"/>
      <c r="AH77" s="27"/>
      <c r="AI77" s="27"/>
      <c r="AJ77" s="27"/>
      <c r="AK77" s="27"/>
      <c r="AL77" s="27"/>
      <c r="AM77" s="28"/>
      <c r="AN77" s="27"/>
      <c r="AO77" s="27"/>
      <c r="AP77" s="27"/>
      <c r="AQ77" s="27"/>
      <c r="AR77" s="27"/>
      <c r="AS77" s="27"/>
      <c r="AT77" s="27"/>
      <c r="AU77" s="27"/>
      <c r="AV77" s="27"/>
      <c r="AW77" s="27"/>
      <c r="AX77" s="27"/>
      <c r="AY77" s="27"/>
      <c r="AZ77" s="27"/>
      <c r="BA77" s="27"/>
      <c r="BB77" s="27"/>
      <c r="BC77" s="27"/>
      <c r="BD77" s="27"/>
      <c r="BE77" s="27"/>
      <c r="BF77" s="27"/>
      <c r="BG77" s="28"/>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s="43" customFormat="1">
      <c r="C78" s="30"/>
      <c r="D78" s="30"/>
      <c r="E78" s="30"/>
      <c r="F78" s="27"/>
      <c r="G78" s="27"/>
      <c r="H78" s="27"/>
      <c r="I78" s="27"/>
      <c r="J78" s="27"/>
      <c r="K78" s="27"/>
      <c r="L78" s="27"/>
      <c r="M78" s="27"/>
      <c r="N78" s="27"/>
      <c r="O78" s="27"/>
      <c r="P78" s="27"/>
      <c r="Q78" s="27"/>
      <c r="R78" s="27"/>
      <c r="S78" s="27"/>
      <c r="T78" s="28"/>
      <c r="U78" s="28"/>
      <c r="V78" s="27"/>
      <c r="W78" s="27"/>
      <c r="X78" s="27"/>
      <c r="Y78" s="27"/>
      <c r="Z78" s="27"/>
      <c r="AA78" s="27"/>
      <c r="AB78" s="27"/>
      <c r="AC78" s="27"/>
      <c r="AD78" s="27"/>
      <c r="AE78" s="27"/>
      <c r="AF78" s="27"/>
      <c r="AG78" s="27"/>
      <c r="AH78" s="27"/>
      <c r="AI78" s="27"/>
      <c r="AJ78" s="27"/>
      <c r="AK78" s="27"/>
      <c r="AL78" s="27"/>
      <c r="AM78" s="28"/>
      <c r="AN78" s="27"/>
      <c r="AO78" s="27"/>
      <c r="AP78" s="27"/>
      <c r="AQ78" s="27"/>
      <c r="AR78" s="27"/>
      <c r="AS78" s="27"/>
      <c r="AT78" s="27"/>
      <c r="AU78" s="27"/>
      <c r="AV78" s="27"/>
      <c r="AW78" s="27"/>
      <c r="AX78" s="27"/>
      <c r="AY78" s="27"/>
      <c r="AZ78" s="27"/>
      <c r="BA78" s="27"/>
      <c r="BB78" s="27"/>
      <c r="BC78" s="27"/>
      <c r="BD78" s="27"/>
      <c r="BE78" s="27"/>
      <c r="BF78" s="27"/>
      <c r="BG78" s="28"/>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s="43" customFormat="1">
      <c r="C79" s="30"/>
      <c r="D79" s="30"/>
      <c r="E79" s="30"/>
      <c r="F79" s="27"/>
      <c r="G79" s="27"/>
      <c r="H79" s="27"/>
      <c r="I79" s="27"/>
      <c r="J79" s="27"/>
      <c r="K79" s="27"/>
      <c r="L79" s="27"/>
      <c r="M79" s="27"/>
      <c r="N79" s="27"/>
      <c r="O79" s="27"/>
      <c r="P79" s="27"/>
      <c r="Q79" s="27"/>
      <c r="R79" s="27"/>
      <c r="S79" s="27"/>
      <c r="T79" s="28"/>
      <c r="U79" s="28"/>
      <c r="V79" s="27"/>
      <c r="W79" s="27"/>
      <c r="X79" s="27"/>
      <c r="Y79" s="27"/>
      <c r="Z79" s="27"/>
      <c r="AA79" s="27"/>
      <c r="AB79" s="27"/>
      <c r="AC79" s="27"/>
      <c r="AD79" s="27"/>
      <c r="AE79" s="27"/>
      <c r="AF79" s="27"/>
      <c r="AG79" s="27"/>
      <c r="AH79" s="27"/>
      <c r="AI79" s="27"/>
      <c r="AJ79" s="27"/>
      <c r="AK79" s="27"/>
      <c r="AL79" s="27"/>
      <c r="AM79" s="28"/>
      <c r="AN79" s="27"/>
      <c r="AO79" s="27"/>
      <c r="AP79" s="27"/>
      <c r="AQ79" s="27"/>
      <c r="AR79" s="27"/>
      <c r="AS79" s="27"/>
      <c r="AT79" s="27"/>
      <c r="AU79" s="27"/>
      <c r="AV79" s="27"/>
      <c r="AW79" s="27"/>
      <c r="AX79" s="27"/>
      <c r="AY79" s="27"/>
      <c r="AZ79" s="27"/>
      <c r="BA79" s="27"/>
      <c r="BB79" s="27"/>
      <c r="BC79" s="27"/>
      <c r="BD79" s="27"/>
      <c r="BE79" s="27"/>
      <c r="BF79" s="27"/>
      <c r="BG79" s="28"/>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s="43" customFormat="1">
      <c r="C80" s="30"/>
      <c r="D80" s="30"/>
      <c r="E80" s="30"/>
      <c r="F80" s="27"/>
      <c r="G80" s="27"/>
      <c r="H80" s="27"/>
      <c r="I80" s="27"/>
      <c r="J80" s="27"/>
      <c r="K80" s="27"/>
      <c r="L80" s="27"/>
      <c r="M80" s="27"/>
      <c r="N80" s="27"/>
      <c r="O80" s="27"/>
      <c r="P80" s="27"/>
      <c r="Q80" s="27"/>
      <c r="R80" s="27"/>
      <c r="S80" s="27"/>
      <c r="T80" s="28"/>
      <c r="U80" s="28"/>
      <c r="V80" s="27"/>
      <c r="W80" s="27"/>
      <c r="X80" s="27"/>
      <c r="Y80" s="27"/>
      <c r="Z80" s="27"/>
      <c r="AA80" s="27"/>
      <c r="AB80" s="27"/>
      <c r="AC80" s="27"/>
      <c r="AD80" s="27"/>
      <c r="AE80" s="27"/>
      <c r="AF80" s="27"/>
      <c r="AG80" s="27"/>
      <c r="AH80" s="27"/>
      <c r="AI80" s="27"/>
      <c r="AJ80" s="27"/>
      <c r="AK80" s="27"/>
      <c r="AL80" s="27"/>
      <c r="AM80" s="28"/>
      <c r="AN80" s="27"/>
      <c r="AO80" s="27"/>
      <c r="AP80" s="27"/>
      <c r="AQ80" s="27"/>
      <c r="AR80" s="27"/>
      <c r="AS80" s="27"/>
      <c r="AT80" s="27"/>
      <c r="AU80" s="27"/>
      <c r="AV80" s="27"/>
      <c r="AW80" s="27"/>
      <c r="AX80" s="27"/>
      <c r="AY80" s="27"/>
      <c r="AZ80" s="27"/>
      <c r="BA80" s="27"/>
      <c r="BB80" s="27"/>
      <c r="BC80" s="27"/>
      <c r="BD80" s="27"/>
      <c r="BE80" s="27"/>
      <c r="BF80" s="27"/>
      <c r="BG80" s="28"/>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3:82" s="43" customFormat="1">
      <c r="C81" s="30"/>
      <c r="D81" s="30"/>
      <c r="E81" s="30"/>
      <c r="F81" s="27"/>
      <c r="G81" s="27"/>
      <c r="H81" s="27"/>
      <c r="I81" s="27"/>
      <c r="J81" s="27"/>
      <c r="K81" s="27"/>
      <c r="L81" s="27"/>
      <c r="M81" s="27"/>
      <c r="N81" s="27"/>
      <c r="O81" s="27"/>
      <c r="P81" s="27"/>
      <c r="Q81" s="27"/>
      <c r="R81" s="27"/>
      <c r="S81" s="27"/>
      <c r="T81" s="28"/>
      <c r="U81" s="28"/>
      <c r="V81" s="27"/>
      <c r="W81" s="27"/>
      <c r="X81" s="27"/>
      <c r="Y81" s="27"/>
      <c r="Z81" s="27"/>
      <c r="AA81" s="27"/>
      <c r="AB81" s="27"/>
      <c r="AC81" s="27"/>
      <c r="AD81" s="27"/>
      <c r="AE81" s="27"/>
      <c r="AF81" s="27"/>
      <c r="AG81" s="27"/>
      <c r="AH81" s="27"/>
      <c r="AI81" s="27"/>
      <c r="AJ81" s="27"/>
      <c r="AK81" s="27"/>
      <c r="AL81" s="27"/>
      <c r="AM81" s="28"/>
      <c r="AN81" s="27"/>
      <c r="AO81" s="27"/>
      <c r="AP81" s="27"/>
      <c r="AQ81" s="27"/>
      <c r="AR81" s="27"/>
      <c r="AS81" s="27"/>
      <c r="AT81" s="27"/>
      <c r="AU81" s="27"/>
      <c r="AV81" s="27"/>
      <c r="AW81" s="27"/>
      <c r="AX81" s="27"/>
      <c r="AY81" s="27"/>
      <c r="AZ81" s="27"/>
      <c r="BA81" s="27"/>
      <c r="BB81" s="27"/>
      <c r="BC81" s="27"/>
      <c r="BD81" s="27"/>
      <c r="BE81" s="27"/>
      <c r="BF81" s="27"/>
      <c r="BG81" s="28"/>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3:82" s="43" customFormat="1">
      <c r="C82" s="30"/>
      <c r="D82" s="30"/>
      <c r="E82" s="30"/>
      <c r="F82" s="27"/>
      <c r="G82" s="27"/>
      <c r="H82" s="27"/>
      <c r="I82" s="27"/>
      <c r="J82" s="27"/>
      <c r="K82" s="27"/>
      <c r="L82" s="27"/>
      <c r="M82" s="27"/>
      <c r="N82" s="27"/>
      <c r="O82" s="27"/>
      <c r="P82" s="27"/>
      <c r="Q82" s="27"/>
      <c r="R82" s="27"/>
      <c r="S82" s="27"/>
      <c r="T82" s="28"/>
      <c r="U82" s="28"/>
      <c r="V82" s="27"/>
      <c r="W82" s="27"/>
      <c r="X82" s="27"/>
      <c r="Y82" s="27"/>
      <c r="Z82" s="27"/>
      <c r="AA82" s="27"/>
      <c r="AB82" s="27"/>
      <c r="AC82" s="27"/>
      <c r="AD82" s="27"/>
      <c r="AE82" s="27"/>
      <c r="AF82" s="27"/>
      <c r="AG82" s="27"/>
      <c r="AH82" s="27"/>
      <c r="AI82" s="27"/>
      <c r="AJ82" s="27"/>
      <c r="AK82" s="27"/>
      <c r="AL82" s="27"/>
      <c r="AM82" s="28"/>
      <c r="AN82" s="27"/>
      <c r="AO82" s="27"/>
      <c r="AP82" s="27"/>
      <c r="AQ82" s="27"/>
      <c r="AR82" s="27"/>
      <c r="AS82" s="27"/>
      <c r="AT82" s="27"/>
      <c r="AU82" s="27"/>
      <c r="AV82" s="27"/>
      <c r="AW82" s="27"/>
      <c r="AX82" s="27"/>
      <c r="AY82" s="27"/>
      <c r="AZ82" s="27"/>
      <c r="BA82" s="27"/>
      <c r="BB82" s="27"/>
      <c r="BC82" s="27"/>
      <c r="BD82" s="27"/>
      <c r="BE82" s="27"/>
      <c r="BF82" s="27"/>
      <c r="BG82" s="28"/>
      <c r="BH82" s="21"/>
      <c r="BI82" s="21"/>
      <c r="BJ82" s="21"/>
      <c r="BK82" s="21"/>
      <c r="BL82" s="21"/>
      <c r="BM82" s="21"/>
      <c r="BN82" s="21"/>
      <c r="BO82" s="21"/>
      <c r="BP82" s="21"/>
      <c r="BQ82" s="21"/>
      <c r="BR82" s="21"/>
      <c r="BS82" s="21"/>
      <c r="BT82" s="21"/>
      <c r="BU82" s="21"/>
      <c r="BV82" s="21"/>
      <c r="BW82" s="21"/>
      <c r="BX82" s="21"/>
      <c r="BY82" s="21"/>
      <c r="BZ82" s="21"/>
      <c r="CA82" s="21"/>
      <c r="CB82" s="21"/>
      <c r="CC82" s="21"/>
      <c r="CD82" s="21"/>
    </row>
    <row r="83" spans="3:82" s="43" customFormat="1">
      <c r="C83" s="30"/>
      <c r="D83" s="30"/>
      <c r="E83" s="30"/>
      <c r="F83" s="27"/>
      <c r="G83" s="27"/>
      <c r="H83" s="27"/>
      <c r="I83" s="27"/>
      <c r="J83" s="27"/>
      <c r="K83" s="27"/>
      <c r="L83" s="27"/>
      <c r="M83" s="27"/>
      <c r="N83" s="27"/>
      <c r="O83" s="27"/>
      <c r="P83" s="27"/>
      <c r="Q83" s="27"/>
      <c r="R83" s="27"/>
      <c r="S83" s="27"/>
      <c r="T83" s="28"/>
      <c r="U83" s="28"/>
      <c r="V83" s="27"/>
      <c r="W83" s="27"/>
      <c r="X83" s="27"/>
      <c r="Y83" s="27"/>
      <c r="Z83" s="27"/>
      <c r="AA83" s="27"/>
      <c r="AB83" s="27"/>
      <c r="AC83" s="27"/>
      <c r="AD83" s="27"/>
      <c r="AE83" s="27"/>
      <c r="AF83" s="27"/>
      <c r="AG83" s="27"/>
      <c r="AH83" s="27"/>
      <c r="AI83" s="27"/>
      <c r="AJ83" s="27"/>
      <c r="AK83" s="27"/>
      <c r="AL83" s="27"/>
      <c r="AM83" s="28"/>
      <c r="AN83" s="27"/>
      <c r="AO83" s="27"/>
      <c r="AP83" s="27"/>
      <c r="AQ83" s="27"/>
      <c r="AR83" s="27"/>
      <c r="AS83" s="27"/>
      <c r="AT83" s="27"/>
      <c r="AU83" s="27"/>
      <c r="AV83" s="27"/>
      <c r="AW83" s="27"/>
      <c r="AX83" s="27"/>
      <c r="AY83" s="27"/>
      <c r="AZ83" s="27"/>
      <c r="BA83" s="27"/>
      <c r="BB83" s="27"/>
      <c r="BC83" s="27"/>
      <c r="BD83" s="27"/>
      <c r="BE83" s="27"/>
      <c r="BF83" s="27"/>
      <c r="BG83" s="28"/>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3:82" s="43" customFormat="1">
      <c r="C84" s="30"/>
      <c r="D84" s="30"/>
      <c r="E84" s="30"/>
      <c r="F84" s="27"/>
      <c r="G84" s="27"/>
      <c r="H84" s="27"/>
      <c r="I84" s="27"/>
      <c r="J84" s="27"/>
      <c r="K84" s="27"/>
      <c r="L84" s="27"/>
      <c r="M84" s="27"/>
      <c r="N84" s="27"/>
      <c r="O84" s="27"/>
      <c r="P84" s="27"/>
      <c r="Q84" s="27"/>
      <c r="R84" s="27"/>
      <c r="S84" s="27"/>
      <c r="T84" s="28"/>
      <c r="U84" s="28"/>
      <c r="V84" s="27"/>
      <c r="W84" s="27"/>
      <c r="X84" s="27"/>
      <c r="Y84" s="27"/>
      <c r="Z84" s="27"/>
      <c r="AA84" s="27"/>
      <c r="AB84" s="27"/>
      <c r="AC84" s="27"/>
      <c r="AD84" s="27"/>
      <c r="AE84" s="27"/>
      <c r="AF84" s="27"/>
      <c r="AG84" s="27"/>
      <c r="AH84" s="27"/>
      <c r="AI84" s="27"/>
      <c r="AJ84" s="27"/>
      <c r="AK84" s="27"/>
      <c r="AL84" s="27"/>
      <c r="AM84" s="28"/>
      <c r="AN84" s="27"/>
      <c r="AO84" s="27"/>
      <c r="AP84" s="27"/>
      <c r="AQ84" s="27"/>
      <c r="AR84" s="27"/>
      <c r="AS84" s="27"/>
      <c r="AT84" s="27"/>
      <c r="AU84" s="27"/>
      <c r="AV84" s="27"/>
      <c r="AW84" s="27"/>
      <c r="AX84" s="27"/>
      <c r="AY84" s="27"/>
      <c r="AZ84" s="27"/>
      <c r="BA84" s="27"/>
      <c r="BB84" s="27"/>
      <c r="BC84" s="27"/>
      <c r="BD84" s="27"/>
      <c r="BE84" s="27"/>
      <c r="BF84" s="27"/>
      <c r="BG84" s="28"/>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3:82" s="43" customFormat="1">
      <c r="C85" s="30"/>
      <c r="D85" s="30"/>
      <c r="E85" s="30"/>
      <c r="F85" s="27"/>
      <c r="G85" s="27"/>
      <c r="H85" s="27"/>
      <c r="I85" s="27"/>
      <c r="J85" s="27"/>
      <c r="K85" s="27"/>
      <c r="L85" s="27"/>
      <c r="M85" s="27"/>
      <c r="N85" s="27"/>
      <c r="O85" s="27"/>
      <c r="P85" s="27"/>
      <c r="Q85" s="27"/>
      <c r="R85" s="27"/>
      <c r="S85" s="27"/>
      <c r="T85" s="28"/>
      <c r="U85" s="28"/>
      <c r="V85" s="27"/>
      <c r="W85" s="27"/>
      <c r="X85" s="27"/>
      <c r="Y85" s="27"/>
      <c r="Z85" s="27"/>
      <c r="AA85" s="27"/>
      <c r="AB85" s="27"/>
      <c r="AC85" s="27"/>
      <c r="AD85" s="27"/>
      <c r="AE85" s="27"/>
      <c r="AF85" s="27"/>
      <c r="AG85" s="27"/>
      <c r="AH85" s="27"/>
      <c r="AI85" s="27"/>
      <c r="AJ85" s="27"/>
      <c r="AK85" s="27"/>
      <c r="AL85" s="27"/>
      <c r="AM85" s="28"/>
      <c r="AN85" s="27"/>
      <c r="AO85" s="27"/>
      <c r="AP85" s="27"/>
      <c r="AQ85" s="27"/>
      <c r="AR85" s="27"/>
      <c r="AS85" s="27"/>
      <c r="AT85" s="27"/>
      <c r="AU85" s="27"/>
      <c r="AV85" s="27"/>
      <c r="AW85" s="27"/>
      <c r="AX85" s="27"/>
      <c r="AY85" s="27"/>
      <c r="AZ85" s="27"/>
      <c r="BA85" s="27"/>
      <c r="BB85" s="27"/>
      <c r="BC85" s="27"/>
      <c r="BD85" s="27"/>
      <c r="BE85" s="27"/>
      <c r="BF85" s="27"/>
      <c r="BG85" s="28"/>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3:82" s="43" customFormat="1">
      <c r="C86" s="30"/>
      <c r="D86" s="30"/>
      <c r="E86" s="30"/>
      <c r="F86" s="27"/>
      <c r="G86" s="27"/>
      <c r="H86" s="27"/>
      <c r="I86" s="27"/>
      <c r="J86" s="27"/>
      <c r="K86" s="27"/>
      <c r="L86" s="27"/>
      <c r="M86" s="27"/>
      <c r="N86" s="27"/>
      <c r="O86" s="27"/>
      <c r="P86" s="27"/>
      <c r="Q86" s="27"/>
      <c r="R86" s="27"/>
      <c r="S86" s="27"/>
      <c r="T86" s="28"/>
      <c r="U86" s="28"/>
      <c r="V86" s="27"/>
      <c r="W86" s="27"/>
      <c r="X86" s="27"/>
      <c r="Y86" s="27"/>
      <c r="Z86" s="27"/>
      <c r="AA86" s="27"/>
      <c r="AB86" s="27"/>
      <c r="AC86" s="27"/>
      <c r="AD86" s="27"/>
      <c r="AE86" s="27"/>
      <c r="AF86" s="27"/>
      <c r="AG86" s="27"/>
      <c r="AH86" s="27"/>
      <c r="AI86" s="27"/>
      <c r="AJ86" s="27"/>
      <c r="AK86" s="27"/>
      <c r="AL86" s="27"/>
      <c r="AM86" s="28"/>
      <c r="AN86" s="27"/>
      <c r="AO86" s="27"/>
      <c r="AP86" s="27"/>
      <c r="AQ86" s="27"/>
      <c r="AR86" s="27"/>
      <c r="AS86" s="27"/>
      <c r="AT86" s="27"/>
      <c r="AU86" s="27"/>
      <c r="AV86" s="27"/>
      <c r="AW86" s="27"/>
      <c r="AX86" s="27"/>
      <c r="AY86" s="27"/>
      <c r="AZ86" s="27"/>
      <c r="BA86" s="27"/>
      <c r="BB86" s="27"/>
      <c r="BC86" s="27"/>
      <c r="BD86" s="27"/>
      <c r="BE86" s="27"/>
      <c r="BF86" s="27"/>
      <c r="BG86" s="28"/>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3:82" s="43" customFormat="1">
      <c r="C87" s="30"/>
      <c r="D87" s="30"/>
      <c r="E87" s="30"/>
      <c r="F87" s="27"/>
      <c r="G87" s="27"/>
      <c r="H87" s="27"/>
      <c r="I87" s="27"/>
      <c r="J87" s="27"/>
      <c r="K87" s="27"/>
      <c r="L87" s="27"/>
      <c r="M87" s="27"/>
      <c r="N87" s="27"/>
      <c r="O87" s="27"/>
      <c r="P87" s="27"/>
      <c r="Q87" s="27"/>
      <c r="R87" s="27"/>
      <c r="S87" s="27"/>
      <c r="T87" s="28"/>
      <c r="U87" s="28"/>
      <c r="V87" s="27"/>
      <c r="W87" s="27"/>
      <c r="X87" s="27"/>
      <c r="Y87" s="27"/>
      <c r="Z87" s="27"/>
      <c r="AA87" s="27"/>
      <c r="AB87" s="27"/>
      <c r="AC87" s="27"/>
      <c r="AD87" s="27"/>
      <c r="AE87" s="27"/>
      <c r="AF87" s="27"/>
      <c r="AG87" s="27"/>
      <c r="AH87" s="27"/>
      <c r="AI87" s="27"/>
      <c r="AJ87" s="27"/>
      <c r="AK87" s="27"/>
      <c r="AL87" s="27"/>
      <c r="AM87" s="28"/>
      <c r="AN87" s="27"/>
      <c r="AO87" s="27"/>
      <c r="AP87" s="27"/>
      <c r="AQ87" s="27"/>
      <c r="AR87" s="27"/>
      <c r="AS87" s="27"/>
      <c r="AT87" s="27"/>
      <c r="AU87" s="27"/>
      <c r="AV87" s="27"/>
      <c r="AW87" s="27"/>
      <c r="AX87" s="27"/>
      <c r="AY87" s="27"/>
      <c r="AZ87" s="27"/>
      <c r="BA87" s="27"/>
      <c r="BB87" s="27"/>
      <c r="BC87" s="27"/>
      <c r="BD87" s="27"/>
      <c r="BE87" s="27"/>
      <c r="BF87" s="27"/>
      <c r="BG87" s="28"/>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3:82" s="43" customFormat="1">
      <c r="C88" s="30"/>
      <c r="D88" s="30"/>
      <c r="E88" s="30"/>
      <c r="F88" s="27"/>
      <c r="G88" s="27"/>
      <c r="H88" s="27"/>
      <c r="I88" s="27"/>
      <c r="J88" s="27"/>
      <c r="K88" s="27"/>
      <c r="L88" s="27"/>
      <c r="M88" s="27"/>
      <c r="N88" s="27"/>
      <c r="O88" s="27"/>
      <c r="P88" s="27"/>
      <c r="Q88" s="27"/>
      <c r="R88" s="27"/>
      <c r="S88" s="27"/>
      <c r="T88" s="28"/>
      <c r="U88" s="28"/>
      <c r="V88" s="27"/>
      <c r="W88" s="27"/>
      <c r="X88" s="27"/>
      <c r="Y88" s="27"/>
      <c r="Z88" s="27"/>
      <c r="AA88" s="27"/>
      <c r="AB88" s="27"/>
      <c r="AC88" s="27"/>
      <c r="AD88" s="27"/>
      <c r="AE88" s="27"/>
      <c r="AF88" s="27"/>
      <c r="AG88" s="27"/>
      <c r="AH88" s="27"/>
      <c r="AI88" s="27"/>
      <c r="AJ88" s="27"/>
      <c r="AK88" s="27"/>
      <c r="AL88" s="27"/>
      <c r="AM88" s="28"/>
      <c r="AN88" s="27"/>
      <c r="AO88" s="27"/>
      <c r="AP88" s="27"/>
      <c r="AQ88" s="27"/>
      <c r="AR88" s="27"/>
      <c r="AS88" s="27"/>
      <c r="AT88" s="27"/>
      <c r="AU88" s="27"/>
      <c r="AV88" s="27"/>
      <c r="AW88" s="27"/>
      <c r="AX88" s="27"/>
      <c r="AY88" s="27"/>
      <c r="AZ88" s="27"/>
      <c r="BA88" s="27"/>
      <c r="BB88" s="27"/>
      <c r="BC88" s="27"/>
      <c r="BD88" s="27"/>
      <c r="BE88" s="27"/>
      <c r="BF88" s="27"/>
      <c r="BG88" s="28"/>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3:82" s="43" customFormat="1">
      <c r="C89" s="30"/>
      <c r="D89" s="30"/>
      <c r="E89" s="30"/>
      <c r="F89" s="27"/>
      <c r="G89" s="27"/>
      <c r="H89" s="27"/>
      <c r="I89" s="27"/>
      <c r="J89" s="27"/>
      <c r="K89" s="27"/>
      <c r="L89" s="27"/>
      <c r="M89" s="27"/>
      <c r="N89" s="27"/>
      <c r="O89" s="27"/>
      <c r="P89" s="27"/>
      <c r="Q89" s="27"/>
      <c r="R89" s="27"/>
      <c r="S89" s="27"/>
      <c r="T89" s="28"/>
      <c r="U89" s="28"/>
      <c r="V89" s="27"/>
      <c r="W89" s="27"/>
      <c r="X89" s="27"/>
      <c r="Y89" s="27"/>
      <c r="Z89" s="27"/>
      <c r="AA89" s="27"/>
      <c r="AB89" s="27"/>
      <c r="AC89" s="27"/>
      <c r="AD89" s="27"/>
      <c r="AE89" s="27"/>
      <c r="AF89" s="27"/>
      <c r="AG89" s="27"/>
      <c r="AH89" s="27"/>
      <c r="AI89" s="27"/>
      <c r="AJ89" s="27"/>
      <c r="AK89" s="27"/>
      <c r="AL89" s="27"/>
      <c r="AM89" s="28"/>
      <c r="AN89" s="27"/>
      <c r="AO89" s="27"/>
      <c r="AP89" s="27"/>
      <c r="AQ89" s="27"/>
      <c r="AR89" s="27"/>
      <c r="AS89" s="27"/>
      <c r="AT89" s="27"/>
      <c r="AU89" s="27"/>
      <c r="AV89" s="27"/>
      <c r="AW89" s="27"/>
      <c r="AX89" s="27"/>
      <c r="AY89" s="27"/>
      <c r="AZ89" s="27"/>
      <c r="BA89" s="27"/>
      <c r="BB89" s="27"/>
      <c r="BC89" s="27"/>
      <c r="BD89" s="27"/>
      <c r="BE89" s="27"/>
      <c r="BF89" s="27"/>
      <c r="BG89" s="28"/>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3:82" s="43" customFormat="1">
      <c r="C90" s="30"/>
      <c r="D90" s="30"/>
      <c r="E90" s="30"/>
      <c r="F90" s="27"/>
      <c r="G90" s="27"/>
      <c r="H90" s="27"/>
      <c r="I90" s="27"/>
      <c r="J90" s="27"/>
      <c r="K90" s="27"/>
      <c r="L90" s="27"/>
      <c r="M90" s="27"/>
      <c r="N90" s="27"/>
      <c r="O90" s="27"/>
      <c r="P90" s="27"/>
      <c r="Q90" s="27"/>
      <c r="R90" s="27"/>
      <c r="S90" s="27"/>
      <c r="T90" s="28"/>
      <c r="U90" s="28"/>
      <c r="V90" s="27"/>
      <c r="W90" s="27"/>
      <c r="X90" s="27"/>
      <c r="Y90" s="27"/>
      <c r="Z90" s="27"/>
      <c r="AA90" s="27"/>
      <c r="AB90" s="27"/>
      <c r="AC90" s="27"/>
      <c r="AD90" s="27"/>
      <c r="AE90" s="27"/>
      <c r="AF90" s="27"/>
      <c r="AG90" s="27"/>
      <c r="AH90" s="27"/>
      <c r="AI90" s="27"/>
      <c r="AJ90" s="27"/>
      <c r="AK90" s="27"/>
      <c r="AL90" s="27"/>
      <c r="AM90" s="28"/>
      <c r="AN90" s="27"/>
      <c r="AO90" s="27"/>
      <c r="AP90" s="27"/>
      <c r="AQ90" s="27"/>
      <c r="AR90" s="27"/>
      <c r="AS90" s="27"/>
      <c r="AT90" s="27"/>
      <c r="AU90" s="27"/>
      <c r="AV90" s="27"/>
      <c r="AW90" s="27"/>
      <c r="AX90" s="27"/>
      <c r="AY90" s="27"/>
      <c r="AZ90" s="27"/>
      <c r="BA90" s="27"/>
      <c r="BB90" s="27"/>
      <c r="BC90" s="27"/>
      <c r="BD90" s="27"/>
      <c r="BE90" s="27"/>
      <c r="BF90" s="27"/>
      <c r="BG90" s="28"/>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3:82" s="43" customFormat="1">
      <c r="C91" s="30"/>
      <c r="D91" s="30"/>
      <c r="E91" s="30"/>
      <c r="F91" s="27"/>
      <c r="G91" s="27"/>
      <c r="H91" s="27"/>
      <c r="I91" s="27"/>
      <c r="J91" s="27"/>
      <c r="K91" s="27"/>
      <c r="L91" s="27"/>
      <c r="M91" s="27"/>
      <c r="N91" s="27"/>
      <c r="O91" s="27"/>
      <c r="P91" s="27"/>
      <c r="Q91" s="27"/>
      <c r="R91" s="27"/>
      <c r="S91" s="27"/>
      <c r="T91" s="28"/>
      <c r="U91" s="28"/>
      <c r="V91" s="27"/>
      <c r="W91" s="27"/>
      <c r="X91" s="27"/>
      <c r="Y91" s="27"/>
      <c r="Z91" s="27"/>
      <c r="AA91" s="27"/>
      <c r="AB91" s="27"/>
      <c r="AC91" s="27"/>
      <c r="AD91" s="27"/>
      <c r="AE91" s="27"/>
      <c r="AF91" s="27"/>
      <c r="AG91" s="27"/>
      <c r="AH91" s="27"/>
      <c r="AI91" s="27"/>
      <c r="AJ91" s="27"/>
      <c r="AK91" s="27"/>
      <c r="AL91" s="27"/>
      <c r="AM91" s="28"/>
      <c r="AN91" s="27"/>
      <c r="AO91" s="27"/>
      <c r="AP91" s="27"/>
      <c r="AQ91" s="27"/>
      <c r="AR91" s="27"/>
      <c r="AS91" s="27"/>
      <c r="AT91" s="27"/>
      <c r="AU91" s="27"/>
      <c r="AV91" s="27"/>
      <c r="AW91" s="27"/>
      <c r="AX91" s="27"/>
      <c r="AY91" s="27"/>
      <c r="AZ91" s="27"/>
      <c r="BA91" s="27"/>
      <c r="BB91" s="27"/>
      <c r="BC91" s="27"/>
      <c r="BD91" s="27"/>
      <c r="BE91" s="27"/>
      <c r="BF91" s="27"/>
      <c r="BG91" s="28"/>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3:82" s="43" customFormat="1">
      <c r="C92" s="30"/>
      <c r="D92" s="30"/>
      <c r="E92" s="30"/>
      <c r="F92" s="27"/>
      <c r="G92" s="27"/>
      <c r="H92" s="27"/>
      <c r="I92" s="27"/>
      <c r="J92" s="27"/>
      <c r="K92" s="27"/>
      <c r="L92" s="27"/>
      <c r="M92" s="27"/>
      <c r="N92" s="27"/>
      <c r="O92" s="27"/>
      <c r="P92" s="27"/>
      <c r="Q92" s="27"/>
      <c r="R92" s="27"/>
      <c r="S92" s="27"/>
      <c r="T92" s="28"/>
      <c r="U92" s="28"/>
      <c r="V92" s="27"/>
      <c r="W92" s="27"/>
      <c r="X92" s="27"/>
      <c r="Y92" s="27"/>
      <c r="Z92" s="27"/>
      <c r="AA92" s="27"/>
      <c r="AB92" s="27"/>
      <c r="AC92" s="27"/>
      <c r="AD92" s="27"/>
      <c r="AE92" s="27"/>
      <c r="AF92" s="27"/>
      <c r="AG92" s="27"/>
      <c r="AH92" s="27"/>
      <c r="AI92" s="27"/>
      <c r="AJ92" s="27"/>
      <c r="AK92" s="27"/>
      <c r="AL92" s="27"/>
      <c r="AM92" s="28"/>
      <c r="AN92" s="27"/>
      <c r="AO92" s="27"/>
      <c r="AP92" s="27"/>
      <c r="AQ92" s="27"/>
      <c r="AR92" s="27"/>
      <c r="AS92" s="27"/>
      <c r="AT92" s="27"/>
      <c r="AU92" s="27"/>
      <c r="AV92" s="27"/>
      <c r="AW92" s="27"/>
      <c r="AX92" s="27"/>
      <c r="AY92" s="27"/>
      <c r="AZ92" s="27"/>
      <c r="BA92" s="27"/>
      <c r="BB92" s="27"/>
      <c r="BC92" s="27"/>
      <c r="BD92" s="27"/>
      <c r="BE92" s="27"/>
      <c r="BF92" s="27"/>
      <c r="BG92" s="28"/>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3:82" s="43" customFormat="1">
      <c r="C93" s="30"/>
      <c r="D93" s="30"/>
      <c r="E93" s="30"/>
      <c r="F93" s="27"/>
      <c r="G93" s="27"/>
      <c r="H93" s="27"/>
      <c r="I93" s="27"/>
      <c r="J93" s="27"/>
      <c r="K93" s="27"/>
      <c r="L93" s="27"/>
      <c r="M93" s="27"/>
      <c r="N93" s="27"/>
      <c r="O93" s="27"/>
      <c r="P93" s="27"/>
      <c r="Q93" s="27"/>
      <c r="R93" s="27"/>
      <c r="S93" s="27"/>
      <c r="T93" s="28"/>
      <c r="U93" s="28"/>
      <c r="V93" s="27"/>
      <c r="W93" s="27"/>
      <c r="X93" s="27"/>
      <c r="Y93" s="27"/>
      <c r="Z93" s="27"/>
      <c r="AA93" s="27"/>
      <c r="AB93" s="27"/>
      <c r="AC93" s="27"/>
      <c r="AD93" s="27"/>
      <c r="AE93" s="27"/>
      <c r="AF93" s="27"/>
      <c r="AG93" s="27"/>
      <c r="AH93" s="27"/>
      <c r="AI93" s="27"/>
      <c r="AJ93" s="27"/>
      <c r="AK93" s="27"/>
      <c r="AL93" s="27"/>
      <c r="AM93" s="28"/>
      <c r="AN93" s="27"/>
      <c r="AO93" s="27"/>
      <c r="AP93" s="27"/>
      <c r="AQ93" s="27"/>
      <c r="AR93" s="27"/>
      <c r="AS93" s="27"/>
      <c r="AT93" s="27"/>
      <c r="AU93" s="27"/>
      <c r="AV93" s="27"/>
      <c r="AW93" s="27"/>
      <c r="AX93" s="27"/>
      <c r="AY93" s="27"/>
      <c r="AZ93" s="27"/>
      <c r="BA93" s="27"/>
      <c r="BB93" s="27"/>
      <c r="BC93" s="27"/>
      <c r="BD93" s="27"/>
      <c r="BE93" s="27"/>
      <c r="BF93" s="27"/>
      <c r="BG93" s="28"/>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3:82" s="43" customFormat="1">
      <c r="C94" s="30"/>
      <c r="D94" s="30"/>
      <c r="E94" s="30"/>
      <c r="F94" s="27"/>
      <c r="G94" s="27"/>
      <c r="H94" s="27"/>
      <c r="I94" s="27"/>
      <c r="J94" s="27"/>
      <c r="K94" s="27"/>
      <c r="L94" s="27"/>
      <c r="M94" s="27"/>
      <c r="N94" s="27"/>
      <c r="O94" s="27"/>
      <c r="P94" s="27"/>
      <c r="Q94" s="27"/>
      <c r="R94" s="27"/>
      <c r="S94" s="27"/>
      <c r="T94" s="28"/>
      <c r="U94" s="28"/>
      <c r="V94" s="27"/>
      <c r="W94" s="27"/>
      <c r="X94" s="27"/>
      <c r="Y94" s="27"/>
      <c r="Z94" s="27"/>
      <c r="AA94" s="27"/>
      <c r="AB94" s="27"/>
      <c r="AC94" s="27"/>
      <c r="AD94" s="27"/>
      <c r="AE94" s="27"/>
      <c r="AF94" s="27"/>
      <c r="AG94" s="27"/>
      <c r="AH94" s="27"/>
      <c r="AI94" s="27"/>
      <c r="AJ94" s="27"/>
      <c r="AK94" s="27"/>
      <c r="AL94" s="27"/>
      <c r="AM94" s="28"/>
      <c r="AN94" s="27"/>
      <c r="AO94" s="27"/>
      <c r="AP94" s="27"/>
      <c r="AQ94" s="27"/>
      <c r="AR94" s="27"/>
      <c r="AS94" s="27"/>
      <c r="AT94" s="27"/>
      <c r="AU94" s="27"/>
      <c r="AV94" s="27"/>
      <c r="AW94" s="27"/>
      <c r="AX94" s="27"/>
      <c r="AY94" s="27"/>
      <c r="AZ94" s="27"/>
      <c r="BA94" s="27"/>
      <c r="BB94" s="27"/>
      <c r="BC94" s="27"/>
      <c r="BD94" s="27"/>
      <c r="BE94" s="27"/>
      <c r="BF94" s="27"/>
      <c r="BG94" s="28"/>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3:82" s="43" customFormat="1">
      <c r="C95" s="30"/>
      <c r="D95" s="30"/>
      <c r="E95" s="30"/>
      <c r="F95" s="27"/>
      <c r="G95" s="27"/>
      <c r="H95" s="27"/>
      <c r="I95" s="27"/>
      <c r="J95" s="27"/>
      <c r="K95" s="27"/>
      <c r="L95" s="27"/>
      <c r="M95" s="27"/>
      <c r="N95" s="27"/>
      <c r="O95" s="27"/>
      <c r="P95" s="27"/>
      <c r="Q95" s="27"/>
      <c r="R95" s="27"/>
      <c r="S95" s="27"/>
      <c r="T95" s="28"/>
      <c r="U95" s="28"/>
      <c r="V95" s="27"/>
      <c r="W95" s="27"/>
      <c r="X95" s="27"/>
      <c r="Y95" s="27"/>
      <c r="Z95" s="27"/>
      <c r="AA95" s="27"/>
      <c r="AB95" s="27"/>
      <c r="AC95" s="27"/>
      <c r="AD95" s="27"/>
      <c r="AE95" s="27"/>
      <c r="AF95" s="27"/>
      <c r="AG95" s="27"/>
      <c r="AH95" s="27"/>
      <c r="AI95" s="27"/>
      <c r="AJ95" s="27"/>
      <c r="AK95" s="27"/>
      <c r="AL95" s="27"/>
      <c r="AM95" s="28"/>
      <c r="AN95" s="27"/>
      <c r="AO95" s="27"/>
      <c r="AP95" s="27"/>
      <c r="AQ95" s="27"/>
      <c r="AR95" s="27"/>
      <c r="AS95" s="27"/>
      <c r="AT95" s="27"/>
      <c r="AU95" s="27"/>
      <c r="AV95" s="27"/>
      <c r="AW95" s="27"/>
      <c r="AX95" s="27"/>
      <c r="AY95" s="27"/>
      <c r="AZ95" s="27"/>
      <c r="BA95" s="27"/>
      <c r="BB95" s="27"/>
      <c r="BC95" s="27"/>
      <c r="BD95" s="27"/>
      <c r="BE95" s="27"/>
      <c r="BF95" s="27"/>
      <c r="BG95" s="28"/>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3:82" s="43" customFormat="1">
      <c r="C96" s="30"/>
      <c r="D96" s="30"/>
      <c r="E96" s="30"/>
      <c r="F96" s="27"/>
      <c r="G96" s="27"/>
      <c r="H96" s="27"/>
      <c r="I96" s="27"/>
      <c r="J96" s="27"/>
      <c r="K96" s="27"/>
      <c r="L96" s="27"/>
      <c r="M96" s="27"/>
      <c r="N96" s="27"/>
      <c r="O96" s="27"/>
      <c r="P96" s="27"/>
      <c r="Q96" s="27"/>
      <c r="R96" s="27"/>
      <c r="S96" s="27"/>
      <c r="T96" s="28"/>
      <c r="U96" s="28"/>
      <c r="V96" s="27"/>
      <c r="W96" s="27"/>
      <c r="X96" s="27"/>
      <c r="Y96" s="27"/>
      <c r="Z96" s="27"/>
      <c r="AA96" s="27"/>
      <c r="AB96" s="27"/>
      <c r="AC96" s="27"/>
      <c r="AD96" s="27"/>
      <c r="AE96" s="27"/>
      <c r="AF96" s="27"/>
      <c r="AG96" s="27"/>
      <c r="AH96" s="27"/>
      <c r="AI96" s="27"/>
      <c r="AJ96" s="27"/>
      <c r="AK96" s="27"/>
      <c r="AL96" s="27"/>
      <c r="AM96" s="28"/>
      <c r="AN96" s="27"/>
      <c r="AO96" s="27"/>
      <c r="AP96" s="27"/>
      <c r="AQ96" s="27"/>
      <c r="AR96" s="27"/>
      <c r="AS96" s="27"/>
      <c r="AT96" s="27"/>
      <c r="AU96" s="27"/>
      <c r="AV96" s="27"/>
      <c r="AW96" s="27"/>
      <c r="AX96" s="27"/>
      <c r="AY96" s="27"/>
      <c r="AZ96" s="27"/>
      <c r="BA96" s="27"/>
      <c r="BB96" s="27"/>
      <c r="BC96" s="27"/>
      <c r="BD96" s="27"/>
      <c r="BE96" s="27"/>
      <c r="BF96" s="27"/>
      <c r="BG96" s="28"/>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3:82" s="43" customFormat="1">
      <c r="C97" s="30"/>
      <c r="D97" s="30"/>
      <c r="E97" s="30"/>
      <c r="F97" s="27"/>
      <c r="G97" s="27"/>
      <c r="H97" s="27"/>
      <c r="I97" s="27"/>
      <c r="J97" s="27"/>
      <c r="K97" s="27"/>
      <c r="L97" s="27"/>
      <c r="M97" s="27"/>
      <c r="N97" s="27"/>
      <c r="O97" s="27"/>
      <c r="P97" s="27"/>
      <c r="Q97" s="27"/>
      <c r="R97" s="27"/>
      <c r="S97" s="27"/>
      <c r="T97" s="28"/>
      <c r="U97" s="28"/>
      <c r="V97" s="27"/>
      <c r="W97" s="27"/>
      <c r="X97" s="27"/>
      <c r="Y97" s="27"/>
      <c r="Z97" s="27"/>
      <c r="AA97" s="27"/>
      <c r="AB97" s="27"/>
      <c r="AC97" s="27"/>
      <c r="AD97" s="27"/>
      <c r="AE97" s="27"/>
      <c r="AF97" s="27"/>
      <c r="AG97" s="27"/>
      <c r="AH97" s="27"/>
      <c r="AI97" s="27"/>
      <c r="AJ97" s="27"/>
      <c r="AK97" s="27"/>
      <c r="AL97" s="27"/>
      <c r="AM97" s="28"/>
      <c r="AN97" s="27"/>
      <c r="AO97" s="27"/>
      <c r="AP97" s="27"/>
      <c r="AQ97" s="27"/>
      <c r="AR97" s="27"/>
      <c r="AS97" s="27"/>
      <c r="AT97" s="27"/>
      <c r="AU97" s="27"/>
      <c r="AV97" s="27"/>
      <c r="AW97" s="27"/>
      <c r="AX97" s="27"/>
      <c r="AY97" s="27"/>
      <c r="AZ97" s="27"/>
      <c r="BA97" s="27"/>
      <c r="BB97" s="27"/>
      <c r="BC97" s="27"/>
      <c r="BD97" s="27"/>
      <c r="BE97" s="27"/>
      <c r="BF97" s="27"/>
      <c r="BG97" s="28"/>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3:82" s="43" customFormat="1">
      <c r="C98" s="30"/>
      <c r="D98" s="30"/>
      <c r="E98" s="30"/>
      <c r="F98" s="27"/>
      <c r="G98" s="27"/>
      <c r="H98" s="27"/>
      <c r="I98" s="27"/>
      <c r="J98" s="27"/>
      <c r="K98" s="27"/>
      <c r="L98" s="27"/>
      <c r="M98" s="27"/>
      <c r="N98" s="27"/>
      <c r="O98" s="27"/>
      <c r="P98" s="27"/>
      <c r="Q98" s="27"/>
      <c r="R98" s="27"/>
      <c r="S98" s="27"/>
      <c r="T98" s="28"/>
      <c r="U98" s="28"/>
      <c r="V98" s="27"/>
      <c r="W98" s="27"/>
      <c r="X98" s="27"/>
      <c r="Y98" s="27"/>
      <c r="Z98" s="27"/>
      <c r="AA98" s="27"/>
      <c r="AB98" s="27"/>
      <c r="AC98" s="27"/>
      <c r="AD98" s="27"/>
      <c r="AE98" s="27"/>
      <c r="AF98" s="27"/>
      <c r="AG98" s="27"/>
      <c r="AH98" s="27"/>
      <c r="AI98" s="27"/>
      <c r="AJ98" s="27"/>
      <c r="AK98" s="27"/>
      <c r="AL98" s="27"/>
      <c r="AM98" s="28"/>
      <c r="AN98" s="27"/>
      <c r="AO98" s="27"/>
      <c r="AP98" s="27"/>
      <c r="AQ98" s="27"/>
      <c r="AR98" s="27"/>
      <c r="AS98" s="27"/>
      <c r="AT98" s="27"/>
      <c r="AU98" s="27"/>
      <c r="AV98" s="27"/>
      <c r="AW98" s="27"/>
      <c r="AX98" s="27"/>
      <c r="AY98" s="27"/>
      <c r="AZ98" s="27"/>
      <c r="BA98" s="27"/>
      <c r="BB98" s="27"/>
      <c r="BC98" s="27"/>
      <c r="BD98" s="27"/>
      <c r="BE98" s="27"/>
      <c r="BF98" s="27"/>
      <c r="BG98" s="28"/>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3:82" s="43" customFormat="1">
      <c r="C99" s="30"/>
      <c r="D99" s="30"/>
      <c r="E99" s="30"/>
      <c r="F99" s="27"/>
      <c r="G99" s="27"/>
      <c r="H99" s="27"/>
      <c r="I99" s="27"/>
      <c r="J99" s="27"/>
      <c r="K99" s="27"/>
      <c r="L99" s="27"/>
      <c r="M99" s="27"/>
      <c r="N99" s="27"/>
      <c r="O99" s="27"/>
      <c r="P99" s="27"/>
      <c r="Q99" s="27"/>
      <c r="R99" s="27"/>
      <c r="S99" s="27"/>
      <c r="T99" s="28"/>
      <c r="U99" s="28"/>
      <c r="V99" s="27"/>
      <c r="W99" s="27"/>
      <c r="X99" s="27"/>
      <c r="Y99" s="27"/>
      <c r="Z99" s="27"/>
      <c r="AA99" s="27"/>
      <c r="AB99" s="27"/>
      <c r="AC99" s="27"/>
      <c r="AD99" s="27"/>
      <c r="AE99" s="27"/>
      <c r="AF99" s="27"/>
      <c r="AG99" s="27"/>
      <c r="AH99" s="27"/>
      <c r="AI99" s="27"/>
      <c r="AJ99" s="27"/>
      <c r="AK99" s="27"/>
      <c r="AL99" s="27"/>
      <c r="AM99" s="28"/>
      <c r="AN99" s="27"/>
      <c r="AO99" s="27"/>
      <c r="AP99" s="27"/>
      <c r="AQ99" s="27"/>
      <c r="AR99" s="27"/>
      <c r="AS99" s="27"/>
      <c r="AT99" s="27"/>
      <c r="AU99" s="27"/>
      <c r="AV99" s="27"/>
      <c r="AW99" s="27"/>
      <c r="AX99" s="27"/>
      <c r="AY99" s="27"/>
      <c r="AZ99" s="27"/>
      <c r="BA99" s="27"/>
      <c r="BB99" s="27"/>
      <c r="BC99" s="27"/>
      <c r="BD99" s="27"/>
      <c r="BE99" s="27"/>
      <c r="BF99" s="27"/>
      <c r="BG99" s="28"/>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3:82" s="43" customFormat="1">
      <c r="C100" s="30"/>
      <c r="D100" s="30"/>
      <c r="E100" s="30"/>
      <c r="F100" s="27"/>
      <c r="G100" s="27"/>
      <c r="H100" s="27"/>
      <c r="I100" s="27"/>
      <c r="J100" s="27"/>
      <c r="K100" s="27"/>
      <c r="L100" s="27"/>
      <c r="M100" s="27"/>
      <c r="N100" s="27"/>
      <c r="O100" s="27"/>
      <c r="P100" s="27"/>
      <c r="Q100" s="27"/>
      <c r="R100" s="27"/>
      <c r="S100" s="27"/>
      <c r="T100" s="28"/>
      <c r="U100" s="28"/>
      <c r="V100" s="27"/>
      <c r="W100" s="27"/>
      <c r="X100" s="27"/>
      <c r="Y100" s="27"/>
      <c r="Z100" s="27"/>
      <c r="AA100" s="27"/>
      <c r="AB100" s="27"/>
      <c r="AC100" s="27"/>
      <c r="AD100" s="27"/>
      <c r="AE100" s="27"/>
      <c r="AF100" s="27"/>
      <c r="AG100" s="27"/>
      <c r="AH100" s="27"/>
      <c r="AI100" s="27"/>
      <c r="AJ100" s="27"/>
      <c r="AK100" s="27"/>
      <c r="AL100" s="27"/>
      <c r="AM100" s="28"/>
      <c r="AN100" s="27"/>
      <c r="AO100" s="27"/>
      <c r="AP100" s="27"/>
      <c r="AQ100" s="27"/>
      <c r="AR100" s="27"/>
      <c r="AS100" s="27"/>
      <c r="AT100" s="27"/>
      <c r="AU100" s="27"/>
      <c r="AV100" s="27"/>
      <c r="AW100" s="27"/>
      <c r="AX100" s="27"/>
      <c r="AY100" s="27"/>
      <c r="AZ100" s="27"/>
      <c r="BA100" s="27"/>
      <c r="BB100" s="27"/>
      <c r="BC100" s="27"/>
      <c r="BD100" s="27"/>
      <c r="BE100" s="27"/>
      <c r="BF100" s="27"/>
      <c r="BG100" s="28"/>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row>
    <row r="101" spans="3:82" s="43" customFormat="1">
      <c r="C101" s="30"/>
      <c r="D101" s="30"/>
      <c r="E101" s="30"/>
      <c r="F101" s="27"/>
      <c r="G101" s="27"/>
      <c r="H101" s="27"/>
      <c r="I101" s="27"/>
      <c r="J101" s="27"/>
      <c r="K101" s="27"/>
      <c r="L101" s="27"/>
      <c r="M101" s="27"/>
      <c r="N101" s="27"/>
      <c r="O101" s="27"/>
      <c r="P101" s="27"/>
      <c r="Q101" s="27"/>
      <c r="R101" s="27"/>
      <c r="S101" s="27"/>
      <c r="T101" s="28"/>
      <c r="U101" s="28"/>
      <c r="V101" s="27"/>
      <c r="W101" s="27"/>
      <c r="X101" s="27"/>
      <c r="Y101" s="27"/>
      <c r="Z101" s="27"/>
      <c r="AA101" s="27"/>
      <c r="AB101" s="27"/>
      <c r="AC101" s="27"/>
      <c r="AD101" s="27"/>
      <c r="AE101" s="27"/>
      <c r="AF101" s="27"/>
      <c r="AG101" s="27"/>
      <c r="AH101" s="27"/>
      <c r="AI101" s="27"/>
      <c r="AJ101" s="27"/>
      <c r="AK101" s="27"/>
      <c r="AL101" s="27"/>
      <c r="AM101" s="28"/>
      <c r="AN101" s="27"/>
      <c r="AO101" s="27"/>
      <c r="AP101" s="27"/>
      <c r="AQ101" s="27"/>
      <c r="AR101" s="27"/>
      <c r="AS101" s="27"/>
      <c r="AT101" s="27"/>
      <c r="AU101" s="27"/>
      <c r="AV101" s="27"/>
      <c r="AW101" s="27"/>
      <c r="AX101" s="27"/>
      <c r="AY101" s="27"/>
      <c r="AZ101" s="27"/>
      <c r="BA101" s="27"/>
      <c r="BB101" s="27"/>
      <c r="BC101" s="27"/>
      <c r="BD101" s="27"/>
      <c r="BE101" s="27"/>
      <c r="BF101" s="27"/>
      <c r="BG101" s="28"/>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row>
    <row r="102" spans="3:82" s="43" customFormat="1">
      <c r="C102" s="30"/>
      <c r="D102" s="30"/>
      <c r="E102" s="30"/>
      <c r="F102" s="27"/>
      <c r="G102" s="27"/>
      <c r="H102" s="27"/>
      <c r="I102" s="27"/>
      <c r="J102" s="27"/>
      <c r="K102" s="27"/>
      <c r="L102" s="27"/>
      <c r="M102" s="27"/>
      <c r="N102" s="27"/>
      <c r="O102" s="27"/>
      <c r="P102" s="27"/>
      <c r="Q102" s="27"/>
      <c r="R102" s="27"/>
      <c r="S102" s="27"/>
      <c r="T102" s="28"/>
      <c r="U102" s="28"/>
      <c r="V102" s="27"/>
      <c r="W102" s="27"/>
      <c r="X102" s="27"/>
      <c r="Y102" s="27"/>
      <c r="Z102" s="27"/>
      <c r="AA102" s="27"/>
      <c r="AB102" s="27"/>
      <c r="AC102" s="27"/>
      <c r="AD102" s="27"/>
      <c r="AE102" s="27"/>
      <c r="AF102" s="27"/>
      <c r="AG102" s="27"/>
      <c r="AH102" s="27"/>
      <c r="AI102" s="27"/>
      <c r="AJ102" s="27"/>
      <c r="AK102" s="27"/>
      <c r="AL102" s="27"/>
      <c r="AM102" s="28"/>
      <c r="AN102" s="27"/>
      <c r="AO102" s="27"/>
      <c r="AP102" s="27"/>
      <c r="AQ102" s="27"/>
      <c r="AR102" s="27"/>
      <c r="AS102" s="27"/>
      <c r="AT102" s="27"/>
      <c r="AU102" s="27"/>
      <c r="AV102" s="27"/>
      <c r="AW102" s="27"/>
      <c r="AX102" s="27"/>
      <c r="AY102" s="27"/>
      <c r="AZ102" s="27"/>
      <c r="BA102" s="27"/>
      <c r="BB102" s="27"/>
      <c r="BC102" s="27"/>
      <c r="BD102" s="27"/>
      <c r="BE102" s="27"/>
      <c r="BF102" s="27"/>
      <c r="BG102" s="28"/>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row>
    <row r="103" spans="3:82" s="43" customFormat="1">
      <c r="C103" s="30"/>
      <c r="D103" s="30"/>
      <c r="E103" s="30"/>
      <c r="F103" s="27"/>
      <c r="G103" s="27"/>
      <c r="H103" s="27"/>
      <c r="I103" s="27"/>
      <c r="J103" s="27"/>
      <c r="K103" s="27"/>
      <c r="L103" s="27"/>
      <c r="M103" s="27"/>
      <c r="N103" s="27"/>
      <c r="O103" s="27"/>
      <c r="P103" s="27"/>
      <c r="Q103" s="27"/>
      <c r="R103" s="27"/>
      <c r="S103" s="27"/>
      <c r="T103" s="28"/>
      <c r="U103" s="28"/>
      <c r="V103" s="27"/>
      <c r="W103" s="27"/>
      <c r="X103" s="27"/>
      <c r="Y103" s="27"/>
      <c r="Z103" s="27"/>
      <c r="AA103" s="27"/>
      <c r="AB103" s="27"/>
      <c r="AC103" s="27"/>
      <c r="AD103" s="27"/>
      <c r="AE103" s="27"/>
      <c r="AF103" s="27"/>
      <c r="AG103" s="27"/>
      <c r="AH103" s="27"/>
      <c r="AI103" s="27"/>
      <c r="AJ103" s="27"/>
      <c r="AK103" s="27"/>
      <c r="AL103" s="27"/>
      <c r="AM103" s="28"/>
      <c r="AN103" s="27"/>
      <c r="AO103" s="27"/>
      <c r="AP103" s="27"/>
      <c r="AQ103" s="27"/>
      <c r="AR103" s="27"/>
      <c r="AS103" s="27"/>
      <c r="AT103" s="27"/>
      <c r="AU103" s="27"/>
      <c r="AV103" s="27"/>
      <c r="AW103" s="27"/>
      <c r="AX103" s="27"/>
      <c r="AY103" s="27"/>
      <c r="AZ103" s="27"/>
      <c r="BA103" s="27"/>
      <c r="BB103" s="27"/>
      <c r="BC103" s="27"/>
      <c r="BD103" s="27"/>
      <c r="BE103" s="27"/>
      <c r="BF103" s="27"/>
      <c r="BG103" s="28"/>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row>
    <row r="104" spans="3:82" s="43" customFormat="1">
      <c r="C104" s="30"/>
      <c r="D104" s="30"/>
      <c r="E104" s="30"/>
      <c r="F104" s="27"/>
      <c r="G104" s="27"/>
      <c r="H104" s="27"/>
      <c r="I104" s="27"/>
      <c r="J104" s="27"/>
      <c r="K104" s="27"/>
      <c r="L104" s="27"/>
      <c r="M104" s="27"/>
      <c r="N104" s="27"/>
      <c r="O104" s="27"/>
      <c r="P104" s="27"/>
      <c r="Q104" s="27"/>
      <c r="R104" s="27"/>
      <c r="S104" s="27"/>
      <c r="T104" s="28"/>
      <c r="U104" s="28"/>
      <c r="V104" s="27"/>
      <c r="W104" s="27"/>
      <c r="X104" s="27"/>
      <c r="Y104" s="27"/>
      <c r="Z104" s="27"/>
      <c r="AA104" s="27"/>
      <c r="AB104" s="27"/>
      <c r="AC104" s="27"/>
      <c r="AD104" s="27"/>
      <c r="AE104" s="27"/>
      <c r="AF104" s="27"/>
      <c r="AG104" s="27"/>
      <c r="AH104" s="27"/>
      <c r="AI104" s="27"/>
      <c r="AJ104" s="27"/>
      <c r="AK104" s="27"/>
      <c r="AL104" s="27"/>
      <c r="AM104" s="28"/>
      <c r="AN104" s="27"/>
      <c r="AO104" s="27"/>
      <c r="AP104" s="27"/>
      <c r="AQ104" s="27"/>
      <c r="AR104" s="27"/>
      <c r="AS104" s="27"/>
      <c r="AT104" s="27"/>
      <c r="AU104" s="27"/>
      <c r="AV104" s="27"/>
      <c r="AW104" s="27"/>
      <c r="AX104" s="27"/>
      <c r="AY104" s="27"/>
      <c r="AZ104" s="27"/>
      <c r="BA104" s="27"/>
      <c r="BB104" s="27"/>
      <c r="BC104" s="27"/>
      <c r="BD104" s="27"/>
      <c r="BE104" s="27"/>
      <c r="BF104" s="27"/>
      <c r="BG104" s="28"/>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row>
    <row r="105" spans="3:82" s="43" customFormat="1">
      <c r="C105" s="30"/>
      <c r="D105" s="30"/>
      <c r="E105" s="30"/>
      <c r="F105" s="27"/>
      <c r="G105" s="27"/>
      <c r="H105" s="27"/>
      <c r="I105" s="27"/>
      <c r="J105" s="27"/>
      <c r="K105" s="27"/>
      <c r="L105" s="27"/>
      <c r="M105" s="27"/>
      <c r="N105" s="27"/>
      <c r="O105" s="27"/>
      <c r="P105" s="27"/>
      <c r="Q105" s="27"/>
      <c r="R105" s="27"/>
      <c r="S105" s="27"/>
      <c r="T105" s="28"/>
      <c r="U105" s="28"/>
      <c r="V105" s="27"/>
      <c r="W105" s="27"/>
      <c r="X105" s="27"/>
      <c r="Y105" s="27"/>
      <c r="Z105" s="27"/>
      <c r="AA105" s="27"/>
      <c r="AB105" s="27"/>
      <c r="AC105" s="27"/>
      <c r="AD105" s="27"/>
      <c r="AE105" s="27"/>
      <c r="AF105" s="27"/>
      <c r="AG105" s="27"/>
      <c r="AH105" s="27"/>
      <c r="AI105" s="27"/>
      <c r="AJ105" s="27"/>
      <c r="AK105" s="27"/>
      <c r="AL105" s="27"/>
      <c r="AM105" s="28"/>
      <c r="AN105" s="27"/>
      <c r="AO105" s="27"/>
      <c r="AP105" s="27"/>
      <c r="AQ105" s="27"/>
      <c r="AR105" s="27"/>
      <c r="AS105" s="27"/>
      <c r="AT105" s="27"/>
      <c r="AU105" s="27"/>
      <c r="AV105" s="27"/>
      <c r="AW105" s="27"/>
      <c r="AX105" s="27"/>
      <c r="AY105" s="27"/>
      <c r="AZ105" s="27"/>
      <c r="BA105" s="27"/>
      <c r="BB105" s="27"/>
      <c r="BC105" s="27"/>
      <c r="BD105" s="27"/>
      <c r="BE105" s="27"/>
      <c r="BF105" s="27"/>
      <c r="BG105" s="28"/>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row>
    <row r="106" spans="3:82" s="43" customFormat="1">
      <c r="C106" s="30"/>
      <c r="D106" s="30"/>
      <c r="E106" s="30"/>
      <c r="F106" s="27"/>
      <c r="G106" s="27"/>
      <c r="H106" s="27"/>
      <c r="I106" s="27"/>
      <c r="J106" s="27"/>
      <c r="K106" s="27"/>
      <c r="L106" s="27"/>
      <c r="M106" s="27"/>
      <c r="N106" s="27"/>
      <c r="O106" s="27"/>
      <c r="P106" s="27"/>
      <c r="Q106" s="27"/>
      <c r="R106" s="27"/>
      <c r="S106" s="27"/>
      <c r="T106" s="28"/>
      <c r="U106" s="28"/>
      <c r="V106" s="27"/>
      <c r="W106" s="27"/>
      <c r="X106" s="27"/>
      <c r="Y106" s="27"/>
      <c r="Z106" s="27"/>
      <c r="AA106" s="27"/>
      <c r="AB106" s="27"/>
      <c r="AC106" s="27"/>
      <c r="AD106" s="27"/>
      <c r="AE106" s="27"/>
      <c r="AF106" s="27"/>
      <c r="AG106" s="27"/>
      <c r="AH106" s="27"/>
      <c r="AI106" s="27"/>
      <c r="AJ106" s="27"/>
      <c r="AK106" s="27"/>
      <c r="AL106" s="27"/>
      <c r="AM106" s="28"/>
      <c r="AN106" s="27"/>
      <c r="AO106" s="27"/>
      <c r="AP106" s="27"/>
      <c r="AQ106" s="27"/>
      <c r="AR106" s="27"/>
      <c r="AS106" s="27"/>
      <c r="AT106" s="27"/>
      <c r="AU106" s="27"/>
      <c r="AV106" s="27"/>
      <c r="AW106" s="27"/>
      <c r="AX106" s="27"/>
      <c r="AY106" s="27"/>
      <c r="AZ106" s="27"/>
      <c r="BA106" s="27"/>
      <c r="BB106" s="27"/>
      <c r="BC106" s="27"/>
      <c r="BD106" s="27"/>
      <c r="BE106" s="27"/>
      <c r="BF106" s="27"/>
      <c r="BG106" s="28"/>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row>
    <row r="107" spans="3:82" s="43" customFormat="1">
      <c r="C107" s="30"/>
      <c r="D107" s="30"/>
      <c r="E107" s="30"/>
      <c r="F107" s="27"/>
      <c r="G107" s="27"/>
      <c r="H107" s="27"/>
      <c r="I107" s="27"/>
      <c r="J107" s="27"/>
      <c r="K107" s="27"/>
      <c r="L107" s="27"/>
      <c r="M107" s="27"/>
      <c r="N107" s="27"/>
      <c r="O107" s="27"/>
      <c r="P107" s="27"/>
      <c r="Q107" s="27"/>
      <c r="R107" s="27"/>
      <c r="S107" s="27"/>
      <c r="T107" s="28"/>
      <c r="U107" s="28"/>
      <c r="V107" s="27"/>
      <c r="W107" s="27"/>
      <c r="X107" s="27"/>
      <c r="Y107" s="27"/>
      <c r="Z107" s="27"/>
      <c r="AA107" s="27"/>
      <c r="AB107" s="27"/>
      <c r="AC107" s="27"/>
      <c r="AD107" s="27"/>
      <c r="AE107" s="27"/>
      <c r="AF107" s="27"/>
      <c r="AG107" s="27"/>
      <c r="AH107" s="27"/>
      <c r="AI107" s="27"/>
      <c r="AJ107" s="27"/>
      <c r="AK107" s="27"/>
      <c r="AL107" s="27"/>
      <c r="AM107" s="28"/>
      <c r="AN107" s="27"/>
      <c r="AO107" s="27"/>
      <c r="AP107" s="27"/>
      <c r="AQ107" s="27"/>
      <c r="AR107" s="27"/>
      <c r="AS107" s="27"/>
      <c r="AT107" s="27"/>
      <c r="AU107" s="27"/>
      <c r="AV107" s="27"/>
      <c r="AW107" s="27"/>
      <c r="AX107" s="27"/>
      <c r="AY107" s="27"/>
      <c r="AZ107" s="27"/>
      <c r="BA107" s="27"/>
      <c r="BB107" s="27"/>
      <c r="BC107" s="27"/>
      <c r="BD107" s="27"/>
      <c r="BE107" s="27"/>
      <c r="BF107" s="27"/>
      <c r="BG107" s="28"/>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row>
    <row r="108" spans="3:82" s="43" customFormat="1">
      <c r="C108" s="30"/>
      <c r="D108" s="30"/>
      <c r="E108" s="30"/>
      <c r="F108" s="27"/>
      <c r="G108" s="27"/>
      <c r="H108" s="27"/>
      <c r="I108" s="27"/>
      <c r="J108" s="27"/>
      <c r="K108" s="27"/>
      <c r="L108" s="27"/>
      <c r="M108" s="27"/>
      <c r="N108" s="27"/>
      <c r="O108" s="27"/>
      <c r="P108" s="27"/>
      <c r="Q108" s="27"/>
      <c r="R108" s="27"/>
      <c r="S108" s="27"/>
      <c r="T108" s="28"/>
      <c r="U108" s="28"/>
      <c r="V108" s="27"/>
      <c r="W108" s="27"/>
      <c r="X108" s="27"/>
      <c r="Y108" s="27"/>
      <c r="Z108" s="27"/>
      <c r="AA108" s="27"/>
      <c r="AB108" s="27"/>
      <c r="AC108" s="27"/>
      <c r="AD108" s="27"/>
      <c r="AE108" s="27"/>
      <c r="AF108" s="27"/>
      <c r="AG108" s="27"/>
      <c r="AH108" s="27"/>
      <c r="AI108" s="27"/>
      <c r="AJ108" s="27"/>
      <c r="AK108" s="27"/>
      <c r="AL108" s="27"/>
      <c r="AM108" s="28"/>
      <c r="AN108" s="27"/>
      <c r="AO108" s="27"/>
      <c r="AP108" s="27"/>
      <c r="AQ108" s="27"/>
      <c r="AR108" s="27"/>
      <c r="AS108" s="27"/>
      <c r="AT108" s="27"/>
      <c r="AU108" s="27"/>
      <c r="AV108" s="27"/>
      <c r="AW108" s="27"/>
      <c r="AX108" s="27"/>
      <c r="AY108" s="27"/>
      <c r="AZ108" s="27"/>
      <c r="BA108" s="27"/>
      <c r="BB108" s="27"/>
      <c r="BC108" s="27"/>
      <c r="BD108" s="27"/>
      <c r="BE108" s="27"/>
      <c r="BF108" s="27"/>
      <c r="BG108" s="28"/>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row>
    <row r="109" spans="3:82" s="43" customFormat="1">
      <c r="C109" s="30"/>
      <c r="D109" s="30"/>
      <c r="E109" s="30"/>
      <c r="F109" s="27"/>
      <c r="G109" s="27"/>
      <c r="H109" s="27"/>
      <c r="I109" s="27"/>
      <c r="J109" s="27"/>
      <c r="K109" s="27"/>
      <c r="L109" s="27"/>
      <c r="M109" s="27"/>
      <c r="N109" s="27"/>
      <c r="O109" s="27"/>
      <c r="P109" s="27"/>
      <c r="Q109" s="27"/>
      <c r="R109" s="27"/>
      <c r="S109" s="27"/>
      <c r="T109" s="28"/>
      <c r="U109" s="28"/>
      <c r="V109" s="27"/>
      <c r="W109" s="27"/>
      <c r="X109" s="27"/>
      <c r="Y109" s="27"/>
      <c r="Z109" s="27"/>
      <c r="AA109" s="27"/>
      <c r="AB109" s="27"/>
      <c r="AC109" s="27"/>
      <c r="AD109" s="27"/>
      <c r="AE109" s="27"/>
      <c r="AF109" s="27"/>
      <c r="AG109" s="27"/>
      <c r="AH109" s="27"/>
      <c r="AI109" s="27"/>
      <c r="AJ109" s="27"/>
      <c r="AK109" s="27"/>
      <c r="AL109" s="27"/>
      <c r="AM109" s="28"/>
      <c r="AN109" s="27"/>
      <c r="AO109" s="27"/>
      <c r="AP109" s="27"/>
      <c r="AQ109" s="27"/>
      <c r="AR109" s="27"/>
      <c r="AS109" s="27"/>
      <c r="AT109" s="27"/>
      <c r="AU109" s="27"/>
      <c r="AV109" s="27"/>
      <c r="AW109" s="27"/>
      <c r="AX109" s="27"/>
      <c r="AY109" s="27"/>
      <c r="AZ109" s="27"/>
      <c r="BA109" s="27"/>
      <c r="BB109" s="27"/>
      <c r="BC109" s="27"/>
      <c r="BD109" s="27"/>
      <c r="BE109" s="27"/>
      <c r="BF109" s="27"/>
      <c r="BG109" s="28"/>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row>
    <row r="110" spans="3:82" s="43" customFormat="1">
      <c r="C110" s="30"/>
      <c r="D110" s="30"/>
      <c r="E110" s="30"/>
      <c r="F110" s="27"/>
      <c r="G110" s="27"/>
      <c r="H110" s="27"/>
      <c r="I110" s="27"/>
      <c r="J110" s="27"/>
      <c r="K110" s="27"/>
      <c r="L110" s="27"/>
      <c r="M110" s="27"/>
      <c r="N110" s="27"/>
      <c r="O110" s="27"/>
      <c r="P110" s="27"/>
      <c r="Q110" s="27"/>
      <c r="R110" s="27"/>
      <c r="S110" s="27"/>
      <c r="T110" s="28"/>
      <c r="U110" s="28"/>
      <c r="V110" s="27"/>
      <c r="W110" s="27"/>
      <c r="X110" s="27"/>
      <c r="Y110" s="27"/>
      <c r="Z110" s="27"/>
      <c r="AA110" s="27"/>
      <c r="AB110" s="27"/>
      <c r="AC110" s="27"/>
      <c r="AD110" s="27"/>
      <c r="AE110" s="27"/>
      <c r="AF110" s="27"/>
      <c r="AG110" s="27"/>
      <c r="AH110" s="27"/>
      <c r="AI110" s="27"/>
      <c r="AJ110" s="27"/>
      <c r="AK110" s="27"/>
      <c r="AL110" s="27"/>
      <c r="AM110" s="28"/>
      <c r="AN110" s="27"/>
      <c r="AO110" s="27"/>
      <c r="AP110" s="27"/>
      <c r="AQ110" s="27"/>
      <c r="AR110" s="27"/>
      <c r="AS110" s="27"/>
      <c r="AT110" s="27"/>
      <c r="AU110" s="27"/>
      <c r="AV110" s="27"/>
      <c r="AW110" s="27"/>
      <c r="AX110" s="27"/>
      <c r="AY110" s="27"/>
      <c r="AZ110" s="27"/>
      <c r="BA110" s="27"/>
      <c r="BB110" s="27"/>
      <c r="BC110" s="27"/>
      <c r="BD110" s="27"/>
      <c r="BE110" s="27"/>
      <c r="BF110" s="27"/>
      <c r="BG110" s="28"/>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row>
    <row r="111" spans="3:82" s="43" customFormat="1">
      <c r="C111" s="30"/>
      <c r="D111" s="30"/>
      <c r="E111" s="30"/>
      <c r="F111" s="27"/>
      <c r="G111" s="27"/>
      <c r="H111" s="27"/>
      <c r="I111" s="27"/>
      <c r="J111" s="27"/>
      <c r="K111" s="27"/>
      <c r="L111" s="27"/>
      <c r="M111" s="27"/>
      <c r="N111" s="27"/>
      <c r="O111" s="27"/>
      <c r="P111" s="27"/>
      <c r="Q111" s="27"/>
      <c r="R111" s="27"/>
      <c r="S111" s="27"/>
      <c r="T111" s="28"/>
      <c r="U111" s="28"/>
      <c r="V111" s="27"/>
      <c r="W111" s="27"/>
      <c r="X111" s="27"/>
      <c r="Y111" s="27"/>
      <c r="Z111" s="27"/>
      <c r="AA111" s="27"/>
      <c r="AB111" s="27"/>
      <c r="AC111" s="27"/>
      <c r="AD111" s="27"/>
      <c r="AE111" s="27"/>
      <c r="AF111" s="27"/>
      <c r="AG111" s="27"/>
      <c r="AH111" s="27"/>
      <c r="AI111" s="27"/>
      <c r="AJ111" s="27"/>
      <c r="AK111" s="27"/>
      <c r="AL111" s="27"/>
      <c r="AM111" s="28"/>
      <c r="AN111" s="27"/>
      <c r="AO111" s="27"/>
      <c r="AP111" s="27"/>
      <c r="AQ111" s="27"/>
      <c r="AR111" s="27"/>
      <c r="AS111" s="27"/>
      <c r="AT111" s="27"/>
      <c r="AU111" s="27"/>
      <c r="AV111" s="27"/>
      <c r="AW111" s="27"/>
      <c r="AX111" s="27"/>
      <c r="AY111" s="27"/>
      <c r="AZ111" s="27"/>
      <c r="BA111" s="27"/>
      <c r="BB111" s="27"/>
      <c r="BC111" s="27"/>
      <c r="BD111" s="27"/>
      <c r="BE111" s="27"/>
      <c r="BF111" s="27"/>
      <c r="BG111" s="28"/>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row>
    <row r="112" spans="3:82" s="43" customFormat="1">
      <c r="C112" s="30"/>
      <c r="D112" s="30"/>
      <c r="E112" s="30"/>
      <c r="F112" s="27"/>
      <c r="G112" s="27"/>
      <c r="H112" s="27"/>
      <c r="I112" s="27"/>
      <c r="J112" s="27"/>
      <c r="K112" s="27"/>
      <c r="L112" s="27"/>
      <c r="M112" s="27"/>
      <c r="N112" s="27"/>
      <c r="O112" s="27"/>
      <c r="P112" s="27"/>
      <c r="Q112" s="27"/>
      <c r="R112" s="27"/>
      <c r="S112" s="27"/>
      <c r="T112" s="28"/>
      <c r="U112" s="28"/>
      <c r="V112" s="27"/>
      <c r="W112" s="27"/>
      <c r="X112" s="27"/>
      <c r="Y112" s="27"/>
      <c r="Z112" s="27"/>
      <c r="AA112" s="27"/>
      <c r="AB112" s="27"/>
      <c r="AC112" s="27"/>
      <c r="AD112" s="27"/>
      <c r="AE112" s="27"/>
      <c r="AF112" s="27"/>
      <c r="AG112" s="27"/>
      <c r="AH112" s="27"/>
      <c r="AI112" s="27"/>
      <c r="AJ112" s="27"/>
      <c r="AK112" s="27"/>
      <c r="AL112" s="27"/>
      <c r="AM112" s="28"/>
      <c r="AN112" s="27"/>
      <c r="AO112" s="27"/>
      <c r="AP112" s="27"/>
      <c r="AQ112" s="27"/>
      <c r="AR112" s="27"/>
      <c r="AS112" s="27"/>
      <c r="AT112" s="27"/>
      <c r="AU112" s="27"/>
      <c r="AV112" s="27"/>
      <c r="AW112" s="27"/>
      <c r="AX112" s="27"/>
      <c r="AY112" s="27"/>
      <c r="AZ112" s="27"/>
      <c r="BA112" s="27"/>
      <c r="BB112" s="27"/>
      <c r="BC112" s="27"/>
      <c r="BD112" s="27"/>
      <c r="BE112" s="27"/>
      <c r="BF112" s="27"/>
      <c r="BG112" s="28"/>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row>
    <row r="113" spans="3:82" s="43" customFormat="1">
      <c r="C113" s="30"/>
      <c r="D113" s="30"/>
      <c r="E113" s="30"/>
      <c r="F113" s="27"/>
      <c r="G113" s="27"/>
      <c r="H113" s="27"/>
      <c r="I113" s="27"/>
      <c r="J113" s="27"/>
      <c r="K113" s="27"/>
      <c r="L113" s="27"/>
      <c r="M113" s="27"/>
      <c r="N113" s="27"/>
      <c r="O113" s="27"/>
      <c r="P113" s="27"/>
      <c r="Q113" s="27"/>
      <c r="R113" s="27"/>
      <c r="S113" s="27"/>
      <c r="T113" s="28"/>
      <c r="U113" s="28"/>
      <c r="V113" s="27"/>
      <c r="W113" s="27"/>
      <c r="X113" s="27"/>
      <c r="Y113" s="27"/>
      <c r="Z113" s="27"/>
      <c r="AA113" s="27"/>
      <c r="AB113" s="27"/>
      <c r="AC113" s="27"/>
      <c r="AD113" s="27"/>
      <c r="AE113" s="27"/>
      <c r="AF113" s="27"/>
      <c r="AG113" s="27"/>
      <c r="AH113" s="27"/>
      <c r="AI113" s="27"/>
      <c r="AJ113" s="27"/>
      <c r="AK113" s="27"/>
      <c r="AL113" s="27"/>
      <c r="AM113" s="28"/>
      <c r="AN113" s="27"/>
      <c r="AO113" s="27"/>
      <c r="AP113" s="27"/>
      <c r="AQ113" s="27"/>
      <c r="AR113" s="27"/>
      <c r="AS113" s="27"/>
      <c r="AT113" s="27"/>
      <c r="AU113" s="27"/>
      <c r="AV113" s="27"/>
      <c r="AW113" s="27"/>
      <c r="AX113" s="27"/>
      <c r="AY113" s="27"/>
      <c r="AZ113" s="27"/>
      <c r="BA113" s="27"/>
      <c r="BB113" s="27"/>
      <c r="BC113" s="27"/>
      <c r="BD113" s="27"/>
      <c r="BE113" s="27"/>
      <c r="BF113" s="27"/>
      <c r="BG113" s="28"/>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row>
    <row r="114" spans="3:82" s="43" customFormat="1">
      <c r="C114" s="30"/>
      <c r="D114" s="30"/>
      <c r="E114" s="30"/>
      <c r="F114" s="27"/>
      <c r="G114" s="27"/>
      <c r="H114" s="27"/>
      <c r="I114" s="27"/>
      <c r="J114" s="27"/>
      <c r="K114" s="27"/>
      <c r="L114" s="27"/>
      <c r="M114" s="27"/>
      <c r="N114" s="27"/>
      <c r="O114" s="27"/>
      <c r="P114" s="27"/>
      <c r="Q114" s="27"/>
      <c r="R114" s="27"/>
      <c r="S114" s="27"/>
      <c r="T114" s="28"/>
      <c r="U114" s="28"/>
      <c r="V114" s="27"/>
      <c r="W114" s="27"/>
      <c r="X114" s="27"/>
      <c r="Y114" s="27"/>
      <c r="Z114" s="27"/>
      <c r="AA114" s="27"/>
      <c r="AB114" s="27"/>
      <c r="AC114" s="27"/>
      <c r="AD114" s="27"/>
      <c r="AE114" s="27"/>
      <c r="AF114" s="27"/>
      <c r="AG114" s="27"/>
      <c r="AH114" s="27"/>
      <c r="AI114" s="27"/>
      <c r="AJ114" s="27"/>
      <c r="AK114" s="27"/>
      <c r="AL114" s="27"/>
      <c r="AM114" s="28"/>
      <c r="AN114" s="27"/>
      <c r="AO114" s="27"/>
      <c r="AP114" s="27"/>
      <c r="AQ114" s="27"/>
      <c r="AR114" s="27"/>
      <c r="AS114" s="27"/>
      <c r="AT114" s="27"/>
      <c r="AU114" s="27"/>
      <c r="AV114" s="27"/>
      <c r="AW114" s="27"/>
      <c r="AX114" s="27"/>
      <c r="AY114" s="27"/>
      <c r="AZ114" s="27"/>
      <c r="BA114" s="27"/>
      <c r="BB114" s="27"/>
      <c r="BC114" s="27"/>
      <c r="BD114" s="27"/>
      <c r="BE114" s="27"/>
      <c r="BF114" s="27"/>
      <c r="BG114" s="28"/>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row>
    <row r="115" spans="3:82" s="43" customFormat="1">
      <c r="C115" s="30"/>
      <c r="D115" s="30"/>
      <c r="E115" s="30"/>
      <c r="F115" s="27"/>
      <c r="G115" s="27"/>
      <c r="H115" s="27"/>
      <c r="I115" s="27"/>
      <c r="J115" s="27"/>
      <c r="K115" s="27"/>
      <c r="L115" s="27"/>
      <c r="M115" s="27"/>
      <c r="N115" s="27"/>
      <c r="O115" s="27"/>
      <c r="P115" s="27"/>
      <c r="Q115" s="27"/>
      <c r="R115" s="27"/>
      <c r="S115" s="27"/>
      <c r="T115" s="28"/>
      <c r="U115" s="28"/>
      <c r="V115" s="27"/>
      <c r="W115" s="27"/>
      <c r="X115" s="27"/>
      <c r="Y115" s="27"/>
      <c r="Z115" s="27"/>
      <c r="AA115" s="27"/>
      <c r="AB115" s="27"/>
      <c r="AC115" s="27"/>
      <c r="AD115" s="27"/>
      <c r="AE115" s="27"/>
      <c r="AF115" s="27"/>
      <c r="AG115" s="27"/>
      <c r="AH115" s="27"/>
      <c r="AI115" s="27"/>
      <c r="AJ115" s="27"/>
      <c r="AK115" s="27"/>
      <c r="AL115" s="27"/>
      <c r="AM115" s="28"/>
      <c r="AN115" s="27"/>
      <c r="AO115" s="27"/>
      <c r="AP115" s="27"/>
      <c r="AQ115" s="27"/>
      <c r="AR115" s="27"/>
      <c r="AS115" s="27"/>
      <c r="AT115" s="27"/>
      <c r="AU115" s="27"/>
      <c r="AV115" s="27"/>
      <c r="AW115" s="27"/>
      <c r="AX115" s="27"/>
      <c r="AY115" s="27"/>
      <c r="AZ115" s="27"/>
      <c r="BA115" s="27"/>
      <c r="BB115" s="27"/>
      <c r="BC115" s="27"/>
      <c r="BD115" s="27"/>
      <c r="BE115" s="27"/>
      <c r="BF115" s="27"/>
      <c r="BG115" s="28"/>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row>
    <row r="116" spans="3:82" s="43" customFormat="1">
      <c r="C116" s="30"/>
      <c r="D116" s="30"/>
      <c r="E116" s="30"/>
      <c r="F116" s="27"/>
      <c r="G116" s="27"/>
      <c r="H116" s="27"/>
      <c r="I116" s="27"/>
      <c r="J116" s="27"/>
      <c r="K116" s="27"/>
      <c r="L116" s="27"/>
      <c r="M116" s="27"/>
      <c r="N116" s="27"/>
      <c r="O116" s="27"/>
      <c r="P116" s="27"/>
      <c r="Q116" s="27"/>
      <c r="R116" s="27"/>
      <c r="S116" s="27"/>
      <c r="T116" s="28"/>
      <c r="U116" s="28"/>
      <c r="V116" s="27"/>
      <c r="W116" s="27"/>
      <c r="X116" s="27"/>
      <c r="Y116" s="27"/>
      <c r="Z116" s="27"/>
      <c r="AA116" s="27"/>
      <c r="AB116" s="27"/>
      <c r="AC116" s="27"/>
      <c r="AD116" s="27"/>
      <c r="AE116" s="27"/>
      <c r="AF116" s="27"/>
      <c r="AG116" s="27"/>
      <c r="AH116" s="27"/>
      <c r="AI116" s="27"/>
      <c r="AJ116" s="27"/>
      <c r="AK116" s="27"/>
      <c r="AL116" s="27"/>
      <c r="AM116" s="28"/>
      <c r="AN116" s="27"/>
      <c r="AO116" s="27"/>
      <c r="AP116" s="27"/>
      <c r="AQ116" s="27"/>
      <c r="AR116" s="27"/>
      <c r="AS116" s="27"/>
      <c r="AT116" s="27"/>
      <c r="AU116" s="27"/>
      <c r="AV116" s="27"/>
      <c r="AW116" s="27"/>
      <c r="AX116" s="27"/>
      <c r="AY116" s="27"/>
      <c r="AZ116" s="27"/>
      <c r="BA116" s="27"/>
      <c r="BB116" s="27"/>
      <c r="BC116" s="27"/>
      <c r="BD116" s="27"/>
      <c r="BE116" s="27"/>
      <c r="BF116" s="27"/>
      <c r="BG116" s="28"/>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row>
    <row r="117" spans="3:82" s="43" customFormat="1">
      <c r="C117" s="30"/>
      <c r="D117" s="30"/>
      <c r="E117" s="30"/>
      <c r="F117" s="27"/>
      <c r="G117" s="27"/>
      <c r="H117" s="27"/>
      <c r="I117" s="27"/>
      <c r="J117" s="27"/>
      <c r="K117" s="27"/>
      <c r="L117" s="27"/>
      <c r="M117" s="27"/>
      <c r="N117" s="27"/>
      <c r="O117" s="27"/>
      <c r="P117" s="27"/>
      <c r="Q117" s="27"/>
      <c r="R117" s="27"/>
      <c r="S117" s="27"/>
      <c r="T117" s="28"/>
      <c r="U117" s="28"/>
      <c r="V117" s="27"/>
      <c r="W117" s="27"/>
      <c r="X117" s="27"/>
      <c r="Y117" s="27"/>
      <c r="Z117" s="27"/>
      <c r="AA117" s="27"/>
      <c r="AB117" s="27"/>
      <c r="AC117" s="27"/>
      <c r="AD117" s="27"/>
      <c r="AE117" s="27"/>
      <c r="AF117" s="27"/>
      <c r="AG117" s="27"/>
      <c r="AH117" s="27"/>
      <c r="AI117" s="27"/>
      <c r="AJ117" s="27"/>
      <c r="AK117" s="27"/>
      <c r="AL117" s="27"/>
      <c r="AM117" s="28"/>
      <c r="AN117" s="27"/>
      <c r="AO117" s="27"/>
      <c r="AP117" s="27"/>
      <c r="AQ117" s="27"/>
      <c r="AR117" s="27"/>
      <c r="AS117" s="27"/>
      <c r="AT117" s="27"/>
      <c r="AU117" s="27"/>
      <c r="AV117" s="27"/>
      <c r="AW117" s="27"/>
      <c r="AX117" s="27"/>
      <c r="AY117" s="27"/>
      <c r="AZ117" s="27"/>
      <c r="BA117" s="27"/>
      <c r="BB117" s="27"/>
      <c r="BC117" s="27"/>
      <c r="BD117" s="27"/>
      <c r="BE117" s="27"/>
      <c r="BF117" s="27"/>
      <c r="BG117" s="28"/>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row>
    <row r="118" spans="3:82" s="43" customFormat="1">
      <c r="C118" s="30"/>
      <c r="D118" s="30"/>
      <c r="E118" s="30"/>
      <c r="F118" s="27"/>
      <c r="G118" s="27"/>
      <c r="H118" s="27"/>
      <c r="I118" s="27"/>
      <c r="J118" s="27"/>
      <c r="K118" s="27"/>
      <c r="L118" s="27"/>
      <c r="M118" s="27"/>
      <c r="N118" s="27"/>
      <c r="O118" s="27"/>
      <c r="P118" s="27"/>
      <c r="Q118" s="27"/>
      <c r="R118" s="27"/>
      <c r="S118" s="27"/>
      <c r="T118" s="28"/>
      <c r="U118" s="28"/>
      <c r="V118" s="27"/>
      <c r="W118" s="27"/>
      <c r="X118" s="27"/>
      <c r="Y118" s="27"/>
      <c r="Z118" s="27"/>
      <c r="AA118" s="27"/>
      <c r="AB118" s="27"/>
      <c r="AC118" s="27"/>
      <c r="AD118" s="27"/>
      <c r="AE118" s="27"/>
      <c r="AF118" s="27"/>
      <c r="AG118" s="27"/>
      <c r="AH118" s="27"/>
      <c r="AI118" s="27"/>
      <c r="AJ118" s="27"/>
      <c r="AK118" s="27"/>
      <c r="AL118" s="27"/>
      <c r="AM118" s="28"/>
      <c r="AN118" s="27"/>
      <c r="AO118" s="27"/>
      <c r="AP118" s="27"/>
      <c r="AQ118" s="27"/>
      <c r="AR118" s="27"/>
      <c r="AS118" s="27"/>
      <c r="AT118" s="27"/>
      <c r="AU118" s="27"/>
      <c r="AV118" s="27"/>
      <c r="AW118" s="27"/>
      <c r="AX118" s="27"/>
      <c r="AY118" s="27"/>
      <c r="AZ118" s="27"/>
      <c r="BA118" s="27"/>
      <c r="BB118" s="27"/>
      <c r="BC118" s="27"/>
      <c r="BD118" s="27"/>
      <c r="BE118" s="27"/>
      <c r="BF118" s="27"/>
      <c r="BG118" s="28"/>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row>
    <row r="119" spans="3:82" s="43" customFormat="1">
      <c r="C119" s="30"/>
      <c r="D119" s="30"/>
      <c r="E119" s="30"/>
      <c r="F119" s="27"/>
      <c r="G119" s="27"/>
      <c r="H119" s="27"/>
      <c r="I119" s="27"/>
      <c r="J119" s="27"/>
      <c r="K119" s="27"/>
      <c r="L119" s="27"/>
      <c r="M119" s="27"/>
      <c r="N119" s="27"/>
      <c r="O119" s="27"/>
      <c r="P119" s="27"/>
      <c r="Q119" s="27"/>
      <c r="R119" s="27"/>
      <c r="S119" s="27"/>
      <c r="T119" s="28"/>
      <c r="U119" s="28"/>
      <c r="V119" s="27"/>
      <c r="W119" s="27"/>
      <c r="X119" s="27"/>
      <c r="Y119" s="27"/>
      <c r="Z119" s="27"/>
      <c r="AA119" s="27"/>
      <c r="AB119" s="27"/>
      <c r="AC119" s="27"/>
      <c r="AD119" s="27"/>
      <c r="AE119" s="27"/>
      <c r="AF119" s="27"/>
      <c r="AG119" s="27"/>
      <c r="AH119" s="27"/>
      <c r="AI119" s="27"/>
      <c r="AJ119" s="27"/>
      <c r="AK119" s="27"/>
      <c r="AL119" s="27"/>
      <c r="AM119" s="28"/>
      <c r="AN119" s="27"/>
      <c r="AO119" s="27"/>
      <c r="AP119" s="27"/>
      <c r="AQ119" s="27"/>
      <c r="AR119" s="27"/>
      <c r="AS119" s="27"/>
      <c r="AT119" s="27"/>
      <c r="AU119" s="27"/>
      <c r="AV119" s="27"/>
      <c r="AW119" s="27"/>
      <c r="AX119" s="27"/>
      <c r="AY119" s="27"/>
      <c r="AZ119" s="27"/>
      <c r="BA119" s="27"/>
      <c r="BB119" s="27"/>
      <c r="BC119" s="27"/>
      <c r="BD119" s="27"/>
      <c r="BE119" s="27"/>
      <c r="BF119" s="27"/>
      <c r="BG119" s="28"/>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row>
    <row r="120" spans="3:82" s="43" customFormat="1">
      <c r="C120" s="30"/>
      <c r="D120" s="30"/>
      <c r="E120" s="30"/>
      <c r="F120" s="27"/>
      <c r="G120" s="27"/>
      <c r="H120" s="27"/>
      <c r="I120" s="27"/>
      <c r="J120" s="27"/>
      <c r="K120" s="27"/>
      <c r="L120" s="27"/>
      <c r="M120" s="27"/>
      <c r="N120" s="27"/>
      <c r="O120" s="27"/>
      <c r="P120" s="27"/>
      <c r="Q120" s="27"/>
      <c r="R120" s="27"/>
      <c r="S120" s="27"/>
      <c r="T120" s="28"/>
      <c r="U120" s="28"/>
      <c r="V120" s="27"/>
      <c r="W120" s="27"/>
      <c r="X120" s="27"/>
      <c r="Y120" s="27"/>
      <c r="Z120" s="27"/>
      <c r="AA120" s="27"/>
      <c r="AB120" s="27"/>
      <c r="AC120" s="27"/>
      <c r="AD120" s="27"/>
      <c r="AE120" s="27"/>
      <c r="AF120" s="27"/>
      <c r="AG120" s="27"/>
      <c r="AH120" s="27"/>
      <c r="AI120" s="27"/>
      <c r="AJ120" s="27"/>
      <c r="AK120" s="27"/>
      <c r="AL120" s="27"/>
      <c r="AM120" s="28"/>
      <c r="AN120" s="27"/>
      <c r="AO120" s="27"/>
      <c r="AP120" s="27"/>
      <c r="AQ120" s="27"/>
      <c r="AR120" s="27"/>
      <c r="AS120" s="27"/>
      <c r="AT120" s="27"/>
      <c r="AU120" s="27"/>
      <c r="AV120" s="27"/>
      <c r="AW120" s="27"/>
      <c r="AX120" s="27"/>
      <c r="AY120" s="27"/>
      <c r="AZ120" s="27"/>
      <c r="BA120" s="27"/>
      <c r="BB120" s="27"/>
      <c r="BC120" s="27"/>
      <c r="BD120" s="27"/>
      <c r="BE120" s="27"/>
      <c r="BF120" s="27"/>
      <c r="BG120" s="28"/>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row>
    <row r="121" spans="3:82" s="43" customFormat="1">
      <c r="C121" s="30"/>
      <c r="D121" s="30"/>
      <c r="E121" s="30"/>
      <c r="F121" s="27"/>
      <c r="G121" s="27"/>
      <c r="H121" s="27"/>
      <c r="I121" s="27"/>
      <c r="J121" s="27"/>
      <c r="K121" s="27"/>
      <c r="L121" s="27"/>
      <c r="M121" s="27"/>
      <c r="N121" s="27"/>
      <c r="O121" s="27"/>
      <c r="P121" s="27"/>
      <c r="Q121" s="27"/>
      <c r="R121" s="27"/>
      <c r="S121" s="27"/>
      <c r="T121" s="28"/>
      <c r="U121" s="28"/>
      <c r="V121" s="27"/>
      <c r="W121" s="27"/>
      <c r="X121" s="27"/>
      <c r="Y121" s="27"/>
      <c r="Z121" s="27"/>
      <c r="AA121" s="27"/>
      <c r="AB121" s="27"/>
      <c r="AC121" s="27"/>
      <c r="AD121" s="27"/>
      <c r="AE121" s="27"/>
      <c r="AF121" s="27"/>
      <c r="AG121" s="27"/>
      <c r="AH121" s="27"/>
      <c r="AI121" s="27"/>
      <c r="AJ121" s="27"/>
      <c r="AK121" s="27"/>
      <c r="AL121" s="27"/>
      <c r="AM121" s="28"/>
      <c r="AN121" s="27"/>
      <c r="AO121" s="27"/>
      <c r="AP121" s="27"/>
      <c r="AQ121" s="27"/>
      <c r="AR121" s="27"/>
      <c r="AS121" s="27"/>
      <c r="AT121" s="27"/>
      <c r="AU121" s="27"/>
      <c r="AV121" s="27"/>
      <c r="AW121" s="27"/>
      <c r="AX121" s="27"/>
      <c r="AY121" s="27"/>
      <c r="AZ121" s="27"/>
      <c r="BA121" s="27"/>
      <c r="BB121" s="27"/>
      <c r="BC121" s="27"/>
      <c r="BD121" s="27"/>
      <c r="BE121" s="27"/>
      <c r="BF121" s="27"/>
      <c r="BG121" s="28"/>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row>
    <row r="122" spans="3:82" s="43" customFormat="1">
      <c r="C122" s="30"/>
      <c r="D122" s="30"/>
      <c r="E122" s="30"/>
      <c r="F122" s="27"/>
      <c r="G122" s="27"/>
      <c r="H122" s="27"/>
      <c r="I122" s="27"/>
      <c r="J122" s="27"/>
      <c r="K122" s="27"/>
      <c r="L122" s="27"/>
      <c r="M122" s="27"/>
      <c r="N122" s="27"/>
      <c r="O122" s="27"/>
      <c r="P122" s="27"/>
      <c r="Q122" s="27"/>
      <c r="R122" s="27"/>
      <c r="S122" s="27"/>
      <c r="T122" s="28"/>
      <c r="U122" s="28"/>
      <c r="V122" s="27"/>
      <c r="W122" s="27"/>
      <c r="X122" s="27"/>
      <c r="Y122" s="27"/>
      <c r="Z122" s="27"/>
      <c r="AA122" s="27"/>
      <c r="AB122" s="27"/>
      <c r="AC122" s="27"/>
      <c r="AD122" s="27"/>
      <c r="AE122" s="27"/>
      <c r="AF122" s="27"/>
      <c r="AG122" s="27"/>
      <c r="AH122" s="27"/>
      <c r="AI122" s="27"/>
      <c r="AJ122" s="27"/>
      <c r="AK122" s="27"/>
      <c r="AL122" s="27"/>
      <c r="AM122" s="28"/>
      <c r="AN122" s="27"/>
      <c r="AO122" s="27"/>
      <c r="AP122" s="27"/>
      <c r="AQ122" s="27"/>
      <c r="AR122" s="27"/>
      <c r="AS122" s="27"/>
      <c r="AT122" s="27"/>
      <c r="AU122" s="27"/>
      <c r="AV122" s="27"/>
      <c r="AW122" s="27"/>
      <c r="AX122" s="27"/>
      <c r="AY122" s="27"/>
      <c r="AZ122" s="27"/>
      <c r="BA122" s="27"/>
      <c r="BB122" s="27"/>
      <c r="BC122" s="27"/>
      <c r="BD122" s="27"/>
      <c r="BE122" s="27"/>
      <c r="BF122" s="27"/>
      <c r="BG122" s="28"/>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row>
    <row r="123" spans="3:82" s="43" customFormat="1">
      <c r="C123" s="30"/>
      <c r="D123" s="30"/>
      <c r="E123" s="30"/>
      <c r="F123" s="27"/>
      <c r="G123" s="27"/>
      <c r="H123" s="27"/>
      <c r="I123" s="27"/>
      <c r="J123" s="27"/>
      <c r="K123" s="27"/>
      <c r="L123" s="27"/>
      <c r="M123" s="27"/>
      <c r="N123" s="27"/>
      <c r="O123" s="27"/>
      <c r="P123" s="27"/>
      <c r="Q123" s="27"/>
      <c r="R123" s="27"/>
      <c r="S123" s="27"/>
      <c r="T123" s="28"/>
      <c r="U123" s="28"/>
      <c r="V123" s="27"/>
      <c r="W123" s="27"/>
      <c r="X123" s="27"/>
      <c r="Y123" s="27"/>
      <c r="Z123" s="27"/>
      <c r="AA123" s="27"/>
      <c r="AB123" s="27"/>
      <c r="AC123" s="27"/>
      <c r="AD123" s="27"/>
      <c r="AE123" s="27"/>
      <c r="AF123" s="27"/>
      <c r="AG123" s="27"/>
      <c r="AH123" s="27"/>
      <c r="AI123" s="27"/>
      <c r="AJ123" s="27"/>
      <c r="AK123" s="27"/>
      <c r="AL123" s="27"/>
      <c r="AM123" s="28"/>
      <c r="AN123" s="27"/>
      <c r="AO123" s="27"/>
      <c r="AP123" s="27"/>
      <c r="AQ123" s="27"/>
      <c r="AR123" s="27"/>
      <c r="AS123" s="27"/>
      <c r="AT123" s="27"/>
      <c r="AU123" s="27"/>
      <c r="AV123" s="27"/>
      <c r="AW123" s="27"/>
      <c r="AX123" s="27"/>
      <c r="AY123" s="27"/>
      <c r="AZ123" s="27"/>
      <c r="BA123" s="27"/>
      <c r="BB123" s="27"/>
      <c r="BC123" s="27"/>
      <c r="BD123" s="27"/>
      <c r="BE123" s="27"/>
      <c r="BF123" s="27"/>
      <c r="BG123" s="28"/>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row>
    <row r="124" spans="3:82" s="43" customFormat="1">
      <c r="C124" s="30"/>
      <c r="D124" s="30"/>
      <c r="E124" s="30"/>
      <c r="F124" s="27"/>
      <c r="G124" s="27"/>
      <c r="H124" s="27"/>
      <c r="I124" s="27"/>
      <c r="J124" s="27"/>
      <c r="K124" s="27"/>
      <c r="L124" s="27"/>
      <c r="M124" s="27"/>
      <c r="N124" s="27"/>
      <c r="O124" s="27"/>
      <c r="P124" s="27"/>
      <c r="Q124" s="27"/>
      <c r="R124" s="27"/>
      <c r="S124" s="27"/>
      <c r="T124" s="28"/>
      <c r="U124" s="28"/>
      <c r="V124" s="27"/>
      <c r="W124" s="27"/>
      <c r="X124" s="27"/>
      <c r="Y124" s="27"/>
      <c r="Z124" s="27"/>
      <c r="AA124" s="27"/>
      <c r="AB124" s="27"/>
      <c r="AC124" s="27"/>
      <c r="AD124" s="27"/>
      <c r="AE124" s="27"/>
      <c r="AF124" s="27"/>
      <c r="AG124" s="27"/>
      <c r="AH124" s="27"/>
      <c r="AI124" s="27"/>
      <c r="AJ124" s="27"/>
      <c r="AK124" s="27"/>
      <c r="AL124" s="27"/>
      <c r="AM124" s="28"/>
      <c r="AN124" s="27"/>
      <c r="AO124" s="27"/>
      <c r="AP124" s="27"/>
      <c r="AQ124" s="27"/>
      <c r="AR124" s="27"/>
      <c r="AS124" s="27"/>
      <c r="AT124" s="27"/>
      <c r="AU124" s="27"/>
      <c r="AV124" s="27"/>
      <c r="AW124" s="27"/>
      <c r="AX124" s="27"/>
      <c r="AY124" s="27"/>
      <c r="AZ124" s="27"/>
      <c r="BA124" s="27"/>
      <c r="BB124" s="27"/>
      <c r="BC124" s="27"/>
      <c r="BD124" s="27"/>
      <c r="BE124" s="27"/>
      <c r="BF124" s="27"/>
      <c r="BG124" s="28"/>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row>
    <row r="125" spans="3:82" s="43" customFormat="1">
      <c r="C125" s="30"/>
      <c r="D125" s="30"/>
      <c r="E125" s="30"/>
      <c r="F125" s="27"/>
      <c r="G125" s="27"/>
      <c r="H125" s="27"/>
      <c r="I125" s="27"/>
      <c r="J125" s="27"/>
      <c r="K125" s="27"/>
      <c r="L125" s="27"/>
      <c r="M125" s="27"/>
      <c r="N125" s="27"/>
      <c r="O125" s="27"/>
      <c r="P125" s="27"/>
      <c r="Q125" s="27"/>
      <c r="R125" s="27"/>
      <c r="S125" s="27"/>
      <c r="T125" s="28"/>
      <c r="U125" s="28"/>
      <c r="V125" s="27"/>
      <c r="W125" s="27"/>
      <c r="X125" s="27"/>
      <c r="Y125" s="27"/>
      <c r="Z125" s="27"/>
      <c r="AA125" s="27"/>
      <c r="AB125" s="27"/>
      <c r="AC125" s="27"/>
      <c r="AD125" s="27"/>
      <c r="AE125" s="27"/>
      <c r="AF125" s="27"/>
      <c r="AG125" s="27"/>
      <c r="AH125" s="27"/>
      <c r="AI125" s="27"/>
      <c r="AJ125" s="27"/>
      <c r="AK125" s="27"/>
      <c r="AL125" s="27"/>
      <c r="AM125" s="28"/>
      <c r="AN125" s="27"/>
      <c r="AO125" s="27"/>
      <c r="AP125" s="27"/>
      <c r="AQ125" s="27"/>
      <c r="AR125" s="27"/>
      <c r="AS125" s="27"/>
      <c r="AT125" s="27"/>
      <c r="AU125" s="27"/>
      <c r="AV125" s="27"/>
      <c r="AW125" s="27"/>
      <c r="AX125" s="27"/>
      <c r="AY125" s="27"/>
      <c r="AZ125" s="27"/>
      <c r="BA125" s="27"/>
      <c r="BB125" s="27"/>
      <c r="BC125" s="27"/>
      <c r="BD125" s="27"/>
      <c r="BE125" s="27"/>
      <c r="BF125" s="27"/>
      <c r="BG125" s="28"/>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row>
    <row r="126" spans="3:82" s="43" customFormat="1">
      <c r="C126" s="30"/>
      <c r="D126" s="30"/>
      <c r="E126" s="30"/>
      <c r="F126" s="27"/>
      <c r="G126" s="27"/>
      <c r="H126" s="27"/>
      <c r="I126" s="27"/>
      <c r="J126" s="27"/>
      <c r="K126" s="27"/>
      <c r="L126" s="27"/>
      <c r="M126" s="27"/>
      <c r="N126" s="27"/>
      <c r="O126" s="27"/>
      <c r="P126" s="27"/>
      <c r="Q126" s="27"/>
      <c r="R126" s="27"/>
      <c r="S126" s="27"/>
      <c r="T126" s="28"/>
      <c r="U126" s="28"/>
      <c r="V126" s="27"/>
      <c r="W126" s="27"/>
      <c r="X126" s="27"/>
      <c r="Y126" s="27"/>
      <c r="Z126" s="27"/>
      <c r="AA126" s="27"/>
      <c r="AB126" s="27"/>
      <c r="AC126" s="27"/>
      <c r="AD126" s="27"/>
      <c r="AE126" s="27"/>
      <c r="AF126" s="27"/>
      <c r="AG126" s="27"/>
      <c r="AH126" s="27"/>
      <c r="AI126" s="27"/>
      <c r="AJ126" s="27"/>
      <c r="AK126" s="27"/>
      <c r="AL126" s="27"/>
      <c r="AM126" s="28"/>
      <c r="AN126" s="27"/>
      <c r="AO126" s="27"/>
      <c r="AP126" s="27"/>
      <c r="AQ126" s="27"/>
      <c r="AR126" s="27"/>
      <c r="AS126" s="27"/>
      <c r="AT126" s="27"/>
      <c r="AU126" s="27"/>
      <c r="AV126" s="27"/>
      <c r="AW126" s="27"/>
      <c r="AX126" s="27"/>
      <c r="AY126" s="27"/>
      <c r="AZ126" s="27"/>
      <c r="BA126" s="27"/>
      <c r="BB126" s="27"/>
      <c r="BC126" s="27"/>
      <c r="BD126" s="27"/>
      <c r="BE126" s="27"/>
      <c r="BF126" s="27"/>
      <c r="BG126" s="28"/>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row>
    <row r="127" spans="3:82" s="43" customFormat="1">
      <c r="C127" s="30"/>
      <c r="D127" s="30"/>
      <c r="E127" s="30"/>
      <c r="F127" s="27"/>
      <c r="G127" s="27"/>
      <c r="H127" s="27"/>
      <c r="I127" s="27"/>
      <c r="J127" s="27"/>
      <c r="K127" s="27"/>
      <c r="L127" s="27"/>
      <c r="M127" s="27"/>
      <c r="N127" s="27"/>
      <c r="O127" s="27"/>
      <c r="P127" s="27"/>
      <c r="Q127" s="27"/>
      <c r="R127" s="27"/>
      <c r="S127" s="27"/>
      <c r="T127" s="28"/>
      <c r="U127" s="28"/>
      <c r="V127" s="27"/>
      <c r="W127" s="27"/>
      <c r="X127" s="27"/>
      <c r="Y127" s="27"/>
      <c r="Z127" s="27"/>
      <c r="AA127" s="27"/>
      <c r="AB127" s="27"/>
      <c r="AC127" s="27"/>
      <c r="AD127" s="27"/>
      <c r="AE127" s="27"/>
      <c r="AF127" s="27"/>
      <c r="AG127" s="27"/>
      <c r="AH127" s="27"/>
      <c r="AI127" s="27"/>
      <c r="AJ127" s="27"/>
      <c r="AK127" s="27"/>
      <c r="AL127" s="27"/>
      <c r="AM127" s="28"/>
      <c r="AN127" s="27"/>
      <c r="AO127" s="27"/>
      <c r="AP127" s="27"/>
      <c r="AQ127" s="27"/>
      <c r="AR127" s="27"/>
      <c r="AS127" s="27"/>
      <c r="AT127" s="27"/>
      <c r="AU127" s="27"/>
      <c r="AV127" s="27"/>
      <c r="AW127" s="27"/>
      <c r="AX127" s="27"/>
      <c r="AY127" s="27"/>
      <c r="AZ127" s="27"/>
      <c r="BA127" s="27"/>
      <c r="BB127" s="27"/>
      <c r="BC127" s="27"/>
      <c r="BD127" s="27"/>
      <c r="BE127" s="27"/>
      <c r="BF127" s="27"/>
      <c r="BG127" s="28"/>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row>
    <row r="128" spans="3:82" s="43" customFormat="1">
      <c r="C128" s="30"/>
      <c r="D128" s="30"/>
      <c r="E128" s="30"/>
      <c r="F128" s="27"/>
      <c r="G128" s="27"/>
      <c r="H128" s="27"/>
      <c r="I128" s="27"/>
      <c r="J128" s="27"/>
      <c r="K128" s="27"/>
      <c r="L128" s="27"/>
      <c r="M128" s="27"/>
      <c r="N128" s="27"/>
      <c r="O128" s="27"/>
      <c r="P128" s="27"/>
      <c r="Q128" s="27"/>
      <c r="R128" s="27"/>
      <c r="S128" s="27"/>
      <c r="T128" s="28"/>
      <c r="U128" s="28"/>
      <c r="V128" s="27"/>
      <c r="W128" s="27"/>
      <c r="X128" s="27"/>
      <c r="Y128" s="27"/>
      <c r="Z128" s="27"/>
      <c r="AA128" s="27"/>
      <c r="AB128" s="27"/>
      <c r="AC128" s="27"/>
      <c r="AD128" s="27"/>
      <c r="AE128" s="27"/>
      <c r="AF128" s="27"/>
      <c r="AG128" s="27"/>
      <c r="AH128" s="27"/>
      <c r="AI128" s="27"/>
      <c r="AJ128" s="27"/>
      <c r="AK128" s="27"/>
      <c r="AL128" s="27"/>
      <c r="AM128" s="28"/>
      <c r="AN128" s="27"/>
      <c r="AO128" s="27"/>
      <c r="AP128" s="27"/>
      <c r="AQ128" s="27"/>
      <c r="AR128" s="27"/>
      <c r="AS128" s="27"/>
      <c r="AT128" s="27"/>
      <c r="AU128" s="27"/>
      <c r="AV128" s="27"/>
      <c r="AW128" s="27"/>
      <c r="AX128" s="27"/>
      <c r="AY128" s="27"/>
      <c r="AZ128" s="27"/>
      <c r="BA128" s="27"/>
      <c r="BB128" s="27"/>
      <c r="BC128" s="27"/>
      <c r="BD128" s="27"/>
      <c r="BE128" s="27"/>
      <c r="BF128" s="27"/>
      <c r="BG128" s="28"/>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row>
    <row r="129" spans="3:82" s="43" customFormat="1">
      <c r="C129" s="30"/>
      <c r="D129" s="30"/>
      <c r="E129" s="30"/>
      <c r="F129" s="27"/>
      <c r="G129" s="27"/>
      <c r="H129" s="27"/>
      <c r="I129" s="27"/>
      <c r="J129" s="27"/>
      <c r="K129" s="27"/>
      <c r="L129" s="27"/>
      <c r="M129" s="27"/>
      <c r="N129" s="27"/>
      <c r="O129" s="27"/>
      <c r="P129" s="27"/>
      <c r="Q129" s="27"/>
      <c r="R129" s="27"/>
      <c r="S129" s="27"/>
      <c r="T129" s="28"/>
      <c r="U129" s="28"/>
      <c r="V129" s="27"/>
      <c r="W129" s="27"/>
      <c r="X129" s="27"/>
      <c r="Y129" s="27"/>
      <c r="Z129" s="27"/>
      <c r="AA129" s="27"/>
      <c r="AB129" s="27"/>
      <c r="AC129" s="27"/>
      <c r="AD129" s="27"/>
      <c r="AE129" s="27"/>
      <c r="AF129" s="27"/>
      <c r="AG129" s="27"/>
      <c r="AH129" s="27"/>
      <c r="AI129" s="27"/>
      <c r="AJ129" s="27"/>
      <c r="AK129" s="27"/>
      <c r="AL129" s="27"/>
      <c r="AM129" s="28"/>
      <c r="AN129" s="27"/>
      <c r="AO129" s="27"/>
      <c r="AP129" s="27"/>
      <c r="AQ129" s="27"/>
      <c r="AR129" s="27"/>
      <c r="AS129" s="27"/>
      <c r="AT129" s="27"/>
      <c r="AU129" s="27"/>
      <c r="AV129" s="27"/>
      <c r="AW129" s="27"/>
      <c r="AX129" s="27"/>
      <c r="AY129" s="27"/>
      <c r="AZ129" s="27"/>
      <c r="BA129" s="27"/>
      <c r="BB129" s="27"/>
      <c r="BC129" s="27"/>
      <c r="BD129" s="27"/>
      <c r="BE129" s="27"/>
      <c r="BF129" s="27"/>
      <c r="BG129" s="28"/>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row>
    <row r="130" spans="3:82" s="43" customFormat="1">
      <c r="C130" s="30"/>
      <c r="D130" s="30"/>
      <c r="E130" s="30"/>
      <c r="F130" s="27"/>
      <c r="G130" s="27"/>
      <c r="H130" s="27"/>
      <c r="I130" s="27"/>
      <c r="J130" s="27"/>
      <c r="K130" s="27"/>
      <c r="L130" s="27"/>
      <c r="M130" s="27"/>
      <c r="N130" s="27"/>
      <c r="O130" s="27"/>
      <c r="P130" s="27"/>
      <c r="Q130" s="27"/>
      <c r="R130" s="27"/>
      <c r="S130" s="27"/>
      <c r="T130" s="28"/>
      <c r="U130" s="28"/>
      <c r="V130" s="27"/>
      <c r="W130" s="27"/>
      <c r="X130" s="27"/>
      <c r="Y130" s="27"/>
      <c r="Z130" s="27"/>
      <c r="AA130" s="27"/>
      <c r="AB130" s="27"/>
      <c r="AC130" s="27"/>
      <c r="AD130" s="27"/>
      <c r="AE130" s="27"/>
      <c r="AF130" s="27"/>
      <c r="AG130" s="27"/>
      <c r="AH130" s="27"/>
      <c r="AI130" s="27"/>
      <c r="AJ130" s="27"/>
      <c r="AK130" s="27"/>
      <c r="AL130" s="27"/>
      <c r="AM130" s="28"/>
      <c r="AN130" s="27"/>
      <c r="AO130" s="27"/>
      <c r="AP130" s="27"/>
      <c r="AQ130" s="27"/>
      <c r="AR130" s="27"/>
      <c r="AS130" s="27"/>
      <c r="AT130" s="27"/>
      <c r="AU130" s="27"/>
      <c r="AV130" s="27"/>
      <c r="AW130" s="27"/>
      <c r="AX130" s="27"/>
      <c r="AY130" s="27"/>
      <c r="AZ130" s="27"/>
      <c r="BA130" s="27"/>
      <c r="BB130" s="27"/>
      <c r="BC130" s="27"/>
      <c r="BD130" s="27"/>
      <c r="BE130" s="27"/>
      <c r="BF130" s="27"/>
      <c r="BG130" s="28"/>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row>
    <row r="131" spans="3:82" s="43" customFormat="1">
      <c r="C131" s="30"/>
      <c r="D131" s="30"/>
      <c r="E131" s="30"/>
      <c r="F131" s="27"/>
      <c r="G131" s="27"/>
      <c r="H131" s="27"/>
      <c r="I131" s="27"/>
      <c r="J131" s="27"/>
      <c r="K131" s="27"/>
      <c r="L131" s="27"/>
      <c r="M131" s="27"/>
      <c r="N131" s="27"/>
      <c r="O131" s="27"/>
      <c r="P131" s="27"/>
      <c r="Q131" s="27"/>
      <c r="R131" s="27"/>
      <c r="S131" s="27"/>
      <c r="T131" s="28"/>
      <c r="U131" s="28"/>
      <c r="V131" s="27"/>
      <c r="W131" s="27"/>
      <c r="X131" s="27"/>
      <c r="Y131" s="27"/>
      <c r="Z131" s="27"/>
      <c r="AA131" s="27"/>
      <c r="AB131" s="27"/>
      <c r="AC131" s="27"/>
      <c r="AD131" s="27"/>
      <c r="AE131" s="27"/>
      <c r="AF131" s="27"/>
      <c r="AG131" s="27"/>
      <c r="AH131" s="27"/>
      <c r="AI131" s="27"/>
      <c r="AJ131" s="27"/>
      <c r="AK131" s="27"/>
      <c r="AL131" s="27"/>
      <c r="AM131" s="28"/>
      <c r="AN131" s="27"/>
      <c r="AO131" s="27"/>
      <c r="AP131" s="27"/>
      <c r="AQ131" s="27"/>
      <c r="AR131" s="27"/>
      <c r="AS131" s="27"/>
      <c r="AT131" s="27"/>
      <c r="AU131" s="27"/>
      <c r="AV131" s="27"/>
      <c r="AW131" s="27"/>
      <c r="AX131" s="27"/>
      <c r="AY131" s="27"/>
      <c r="AZ131" s="27"/>
      <c r="BA131" s="27"/>
      <c r="BB131" s="27"/>
      <c r="BC131" s="27"/>
      <c r="BD131" s="27"/>
      <c r="BE131" s="27"/>
      <c r="BF131" s="27"/>
      <c r="BG131" s="28"/>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row>
    <row r="132" spans="3:82" s="43" customFormat="1">
      <c r="C132" s="30"/>
      <c r="D132" s="30"/>
      <c r="E132" s="30"/>
      <c r="F132" s="27"/>
      <c r="G132" s="27"/>
      <c r="H132" s="27"/>
      <c r="I132" s="27"/>
      <c r="J132" s="27"/>
      <c r="K132" s="27"/>
      <c r="L132" s="27"/>
      <c r="M132" s="27"/>
      <c r="N132" s="27"/>
      <c r="O132" s="27"/>
      <c r="P132" s="27"/>
      <c r="Q132" s="27"/>
      <c r="R132" s="27"/>
      <c r="S132" s="27"/>
      <c r="T132" s="28"/>
      <c r="U132" s="28"/>
      <c r="V132" s="27"/>
      <c r="W132" s="27"/>
      <c r="X132" s="27"/>
      <c r="Y132" s="27"/>
      <c r="Z132" s="27"/>
      <c r="AA132" s="27"/>
      <c r="AB132" s="27"/>
      <c r="AC132" s="27"/>
      <c r="AD132" s="27"/>
      <c r="AE132" s="27"/>
      <c r="AF132" s="27"/>
      <c r="AG132" s="27"/>
      <c r="AH132" s="27"/>
      <c r="AI132" s="27"/>
      <c r="AJ132" s="27"/>
      <c r="AK132" s="27"/>
      <c r="AL132" s="27"/>
      <c r="AM132" s="28"/>
      <c r="AN132" s="27"/>
      <c r="AO132" s="27"/>
      <c r="AP132" s="27"/>
      <c r="AQ132" s="27"/>
      <c r="AR132" s="27"/>
      <c r="AS132" s="27"/>
      <c r="AT132" s="27"/>
      <c r="AU132" s="27"/>
      <c r="AV132" s="27"/>
      <c r="AW132" s="27"/>
      <c r="AX132" s="27"/>
      <c r="AY132" s="27"/>
      <c r="AZ132" s="27"/>
      <c r="BA132" s="27"/>
      <c r="BB132" s="27"/>
      <c r="BC132" s="27"/>
      <c r="BD132" s="27"/>
      <c r="BE132" s="27"/>
      <c r="BF132" s="27"/>
      <c r="BG132" s="28"/>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row>
    <row r="133" spans="3:82" s="43" customFormat="1">
      <c r="C133" s="30"/>
      <c r="D133" s="30"/>
      <c r="E133" s="30"/>
      <c r="F133" s="27"/>
      <c r="G133" s="27"/>
      <c r="H133" s="27"/>
      <c r="I133" s="27"/>
      <c r="J133" s="27"/>
      <c r="K133" s="27"/>
      <c r="L133" s="27"/>
      <c r="M133" s="27"/>
      <c r="N133" s="27"/>
      <c r="O133" s="27"/>
      <c r="P133" s="27"/>
      <c r="Q133" s="27"/>
      <c r="R133" s="27"/>
      <c r="S133" s="27"/>
      <c r="T133" s="28"/>
      <c r="U133" s="28"/>
      <c r="V133" s="27"/>
      <c r="W133" s="27"/>
      <c r="X133" s="27"/>
      <c r="Y133" s="27"/>
      <c r="Z133" s="27"/>
      <c r="AA133" s="27"/>
      <c r="AB133" s="27"/>
      <c r="AC133" s="27"/>
      <c r="AD133" s="27"/>
      <c r="AE133" s="27"/>
      <c r="AF133" s="27"/>
      <c r="AG133" s="27"/>
      <c r="AH133" s="27"/>
      <c r="AI133" s="27"/>
      <c r="AJ133" s="27"/>
      <c r="AK133" s="27"/>
      <c r="AL133" s="27"/>
      <c r="AM133" s="28"/>
      <c r="AN133" s="27"/>
      <c r="AO133" s="27"/>
      <c r="AP133" s="27"/>
      <c r="AQ133" s="27"/>
      <c r="AR133" s="27"/>
      <c r="AS133" s="27"/>
      <c r="AT133" s="27"/>
      <c r="AU133" s="27"/>
      <c r="AV133" s="27"/>
      <c r="AW133" s="27"/>
      <c r="AX133" s="27"/>
      <c r="AY133" s="27"/>
      <c r="AZ133" s="27"/>
      <c r="BA133" s="27"/>
      <c r="BB133" s="27"/>
      <c r="BC133" s="27"/>
      <c r="BD133" s="27"/>
      <c r="BE133" s="27"/>
      <c r="BF133" s="27"/>
      <c r="BG133" s="28"/>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row>
    <row r="134" spans="3:82" s="43" customFormat="1">
      <c r="C134" s="30"/>
      <c r="D134" s="30"/>
      <c r="E134" s="30"/>
      <c r="F134" s="27"/>
      <c r="G134" s="27"/>
      <c r="H134" s="27"/>
      <c r="I134" s="27"/>
      <c r="J134" s="27"/>
      <c r="K134" s="27"/>
      <c r="L134" s="27"/>
      <c r="M134" s="27"/>
      <c r="N134" s="27"/>
      <c r="O134" s="27"/>
      <c r="P134" s="27"/>
      <c r="Q134" s="27"/>
      <c r="R134" s="27"/>
      <c r="S134" s="27"/>
      <c r="T134" s="28"/>
      <c r="U134" s="28"/>
      <c r="V134" s="27"/>
      <c r="W134" s="27"/>
      <c r="X134" s="27"/>
      <c r="Y134" s="27"/>
      <c r="Z134" s="27"/>
      <c r="AA134" s="27"/>
      <c r="AB134" s="27"/>
      <c r="AC134" s="27"/>
      <c r="AD134" s="27"/>
      <c r="AE134" s="27"/>
      <c r="AF134" s="27"/>
      <c r="AG134" s="27"/>
      <c r="AH134" s="27"/>
      <c r="AI134" s="27"/>
      <c r="AJ134" s="27"/>
      <c r="AK134" s="27"/>
      <c r="AL134" s="27"/>
      <c r="AM134" s="28"/>
      <c r="AN134" s="27"/>
      <c r="AO134" s="27"/>
      <c r="AP134" s="27"/>
      <c r="AQ134" s="27"/>
      <c r="AR134" s="27"/>
      <c r="AS134" s="27"/>
      <c r="AT134" s="27"/>
      <c r="AU134" s="27"/>
      <c r="AV134" s="27"/>
      <c r="AW134" s="27"/>
      <c r="AX134" s="27"/>
      <c r="AY134" s="27"/>
      <c r="AZ134" s="27"/>
      <c r="BA134" s="27"/>
      <c r="BB134" s="27"/>
      <c r="BC134" s="27"/>
      <c r="BD134" s="27"/>
      <c r="BE134" s="27"/>
      <c r="BF134" s="27"/>
      <c r="BG134" s="28"/>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row>
    <row r="135" spans="3:82" s="43" customFormat="1">
      <c r="C135" s="30"/>
      <c r="D135" s="30"/>
      <c r="E135" s="30"/>
      <c r="F135" s="27"/>
      <c r="G135" s="27"/>
      <c r="H135" s="27"/>
      <c r="I135" s="27"/>
      <c r="J135" s="27"/>
      <c r="K135" s="27"/>
      <c r="L135" s="27"/>
      <c r="M135" s="27"/>
      <c r="N135" s="27"/>
      <c r="O135" s="27"/>
      <c r="P135" s="27"/>
      <c r="Q135" s="27"/>
      <c r="R135" s="27"/>
      <c r="S135" s="27"/>
      <c r="T135" s="28"/>
      <c r="U135" s="28"/>
      <c r="V135" s="27"/>
      <c r="W135" s="27"/>
      <c r="X135" s="27"/>
      <c r="Y135" s="27"/>
      <c r="Z135" s="27"/>
      <c r="AA135" s="27"/>
      <c r="AB135" s="27"/>
      <c r="AC135" s="27"/>
      <c r="AD135" s="27"/>
      <c r="AE135" s="27"/>
      <c r="AF135" s="27"/>
      <c r="AG135" s="27"/>
      <c r="AH135" s="27"/>
      <c r="AI135" s="27"/>
      <c r="AJ135" s="27"/>
      <c r="AK135" s="27"/>
      <c r="AL135" s="27"/>
      <c r="AM135" s="28"/>
      <c r="AN135" s="27"/>
      <c r="AO135" s="27"/>
      <c r="AP135" s="27"/>
      <c r="AQ135" s="27"/>
      <c r="AR135" s="27"/>
      <c r="AS135" s="27"/>
      <c r="AT135" s="27"/>
      <c r="AU135" s="27"/>
      <c r="AV135" s="27"/>
      <c r="AW135" s="27"/>
      <c r="AX135" s="27"/>
      <c r="AY135" s="27"/>
      <c r="AZ135" s="27"/>
      <c r="BA135" s="27"/>
      <c r="BB135" s="27"/>
      <c r="BC135" s="27"/>
      <c r="BD135" s="27"/>
      <c r="BE135" s="27"/>
      <c r="BF135" s="27"/>
      <c r="BG135" s="28"/>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row>
    <row r="136" spans="3:82" s="43" customFormat="1">
      <c r="C136" s="30"/>
      <c r="D136" s="30"/>
      <c r="E136" s="30"/>
      <c r="F136" s="27"/>
      <c r="G136" s="27"/>
      <c r="H136" s="27"/>
      <c r="I136" s="27"/>
      <c r="J136" s="27"/>
      <c r="K136" s="27"/>
      <c r="L136" s="27"/>
      <c r="M136" s="27"/>
      <c r="N136" s="27"/>
      <c r="O136" s="27"/>
      <c r="P136" s="27"/>
      <c r="Q136" s="27"/>
      <c r="R136" s="27"/>
      <c r="S136" s="27"/>
      <c r="T136" s="28"/>
      <c r="U136" s="28"/>
      <c r="V136" s="27"/>
      <c r="W136" s="27"/>
      <c r="X136" s="27"/>
      <c r="Y136" s="27"/>
      <c r="Z136" s="27"/>
      <c r="AA136" s="27"/>
      <c r="AB136" s="27"/>
      <c r="AC136" s="27"/>
      <c r="AD136" s="27"/>
      <c r="AE136" s="27"/>
      <c r="AF136" s="27"/>
      <c r="AG136" s="27"/>
      <c r="AH136" s="27"/>
      <c r="AI136" s="27"/>
      <c r="AJ136" s="27"/>
      <c r="AK136" s="27"/>
      <c r="AL136" s="27"/>
      <c r="AM136" s="28"/>
      <c r="AN136" s="27"/>
      <c r="AO136" s="27"/>
      <c r="AP136" s="27"/>
      <c r="AQ136" s="27"/>
      <c r="AR136" s="27"/>
      <c r="AS136" s="27"/>
      <c r="AT136" s="27"/>
      <c r="AU136" s="27"/>
      <c r="AV136" s="27"/>
      <c r="AW136" s="27"/>
      <c r="AX136" s="27"/>
      <c r="AY136" s="27"/>
      <c r="AZ136" s="27"/>
      <c r="BA136" s="27"/>
      <c r="BB136" s="27"/>
      <c r="BC136" s="27"/>
      <c r="BD136" s="27"/>
      <c r="BE136" s="27"/>
      <c r="BF136" s="27"/>
      <c r="BG136" s="28"/>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row>
    <row r="137" spans="3:82" s="43" customFormat="1">
      <c r="C137" s="30"/>
      <c r="D137" s="30"/>
      <c r="E137" s="30"/>
      <c r="F137" s="27"/>
      <c r="G137" s="27"/>
      <c r="H137" s="27"/>
      <c r="I137" s="27"/>
      <c r="J137" s="27"/>
      <c r="K137" s="27"/>
      <c r="L137" s="27"/>
      <c r="M137" s="27"/>
      <c r="N137" s="27"/>
      <c r="O137" s="27"/>
      <c r="P137" s="27"/>
      <c r="Q137" s="27"/>
      <c r="R137" s="27"/>
      <c r="S137" s="27"/>
      <c r="T137" s="28"/>
      <c r="U137" s="28"/>
      <c r="V137" s="27"/>
      <c r="W137" s="27"/>
      <c r="X137" s="27"/>
      <c r="Y137" s="27"/>
      <c r="Z137" s="27"/>
      <c r="AA137" s="27"/>
      <c r="AB137" s="27"/>
      <c r="AC137" s="27"/>
      <c r="AD137" s="27"/>
      <c r="AE137" s="27"/>
      <c r="AF137" s="27"/>
      <c r="AG137" s="27"/>
      <c r="AH137" s="27"/>
      <c r="AI137" s="27"/>
      <c r="AJ137" s="27"/>
      <c r="AK137" s="27"/>
      <c r="AL137" s="27"/>
      <c r="AM137" s="28"/>
      <c r="AN137" s="27"/>
      <c r="AO137" s="27"/>
      <c r="AP137" s="27"/>
      <c r="AQ137" s="27"/>
      <c r="AR137" s="27"/>
      <c r="AS137" s="27"/>
      <c r="AT137" s="27"/>
      <c r="AU137" s="27"/>
      <c r="AV137" s="27"/>
      <c r="AW137" s="27"/>
      <c r="AX137" s="27"/>
      <c r="AY137" s="27"/>
      <c r="AZ137" s="27"/>
      <c r="BA137" s="27"/>
      <c r="BB137" s="27"/>
      <c r="BC137" s="27"/>
      <c r="BD137" s="27"/>
      <c r="BE137" s="27"/>
      <c r="BF137" s="27"/>
      <c r="BG137" s="28"/>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row>
    <row r="138" spans="3:82" s="43" customFormat="1">
      <c r="C138" s="30"/>
      <c r="D138" s="30"/>
      <c r="E138" s="30"/>
      <c r="F138" s="27"/>
      <c r="G138" s="27"/>
      <c r="H138" s="27"/>
      <c r="I138" s="27"/>
      <c r="J138" s="27"/>
      <c r="K138" s="27"/>
      <c r="L138" s="27"/>
      <c r="M138" s="27"/>
      <c r="N138" s="27"/>
      <c r="O138" s="27"/>
      <c r="P138" s="27"/>
      <c r="Q138" s="27"/>
      <c r="R138" s="27"/>
      <c r="S138" s="27"/>
      <c r="T138" s="28"/>
      <c r="U138" s="28"/>
      <c r="V138" s="27"/>
      <c r="W138" s="27"/>
      <c r="X138" s="27"/>
      <c r="Y138" s="27"/>
      <c r="Z138" s="27"/>
      <c r="AA138" s="27"/>
      <c r="AB138" s="27"/>
      <c r="AC138" s="27"/>
      <c r="AD138" s="27"/>
      <c r="AE138" s="27"/>
      <c r="AF138" s="27"/>
      <c r="AG138" s="27"/>
      <c r="AH138" s="27"/>
      <c r="AI138" s="27"/>
      <c r="AJ138" s="27"/>
      <c r="AK138" s="27"/>
      <c r="AL138" s="27"/>
      <c r="AM138" s="28"/>
      <c r="AN138" s="27"/>
      <c r="AO138" s="27"/>
      <c r="AP138" s="27"/>
      <c r="AQ138" s="27"/>
      <c r="AR138" s="27"/>
      <c r="AS138" s="27"/>
      <c r="AT138" s="27"/>
      <c r="AU138" s="27"/>
      <c r="AV138" s="27"/>
      <c r="AW138" s="27"/>
      <c r="AX138" s="27"/>
      <c r="AY138" s="27"/>
      <c r="AZ138" s="27"/>
      <c r="BA138" s="27"/>
      <c r="BB138" s="27"/>
      <c r="BC138" s="27"/>
      <c r="BD138" s="27"/>
      <c r="BE138" s="27"/>
      <c r="BF138" s="27"/>
      <c r="BG138" s="28"/>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row>
    <row r="139" spans="3:82" s="43" customFormat="1">
      <c r="C139" s="30"/>
      <c r="D139" s="30"/>
      <c r="E139" s="30"/>
      <c r="F139" s="27"/>
      <c r="G139" s="27"/>
      <c r="H139" s="27"/>
      <c r="I139" s="27"/>
      <c r="J139" s="27"/>
      <c r="K139" s="27"/>
      <c r="L139" s="27"/>
      <c r="M139" s="27"/>
      <c r="N139" s="27"/>
      <c r="O139" s="27"/>
      <c r="P139" s="27"/>
      <c r="Q139" s="27"/>
      <c r="R139" s="27"/>
      <c r="S139" s="27"/>
      <c r="T139" s="28"/>
      <c r="U139" s="28"/>
      <c r="V139" s="27"/>
      <c r="W139" s="27"/>
      <c r="X139" s="27"/>
      <c r="Y139" s="27"/>
      <c r="Z139" s="27"/>
      <c r="AA139" s="27"/>
      <c r="AB139" s="27"/>
      <c r="AC139" s="27"/>
      <c r="AD139" s="27"/>
      <c r="AE139" s="27"/>
      <c r="AF139" s="27"/>
      <c r="AG139" s="27"/>
      <c r="AH139" s="27"/>
      <c r="AI139" s="27"/>
      <c r="AJ139" s="27"/>
      <c r="AK139" s="27"/>
      <c r="AL139" s="27"/>
      <c r="AM139" s="28"/>
      <c r="AN139" s="27"/>
      <c r="AO139" s="27"/>
      <c r="AP139" s="27"/>
      <c r="AQ139" s="27"/>
      <c r="AR139" s="27"/>
      <c r="AS139" s="27"/>
      <c r="AT139" s="27"/>
      <c r="AU139" s="27"/>
      <c r="AV139" s="27"/>
      <c r="AW139" s="27"/>
      <c r="AX139" s="27"/>
      <c r="AY139" s="27"/>
      <c r="AZ139" s="27"/>
      <c r="BA139" s="27"/>
      <c r="BB139" s="27"/>
      <c r="BC139" s="27"/>
      <c r="BD139" s="27"/>
      <c r="BE139" s="27"/>
      <c r="BF139" s="27"/>
      <c r="BG139" s="28"/>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row>
    <row r="140" spans="3:82" s="43" customFormat="1">
      <c r="C140" s="30"/>
      <c r="D140" s="30"/>
      <c r="E140" s="30"/>
      <c r="F140" s="27"/>
      <c r="G140" s="27"/>
      <c r="H140" s="27"/>
      <c r="I140" s="27"/>
      <c r="J140" s="27"/>
      <c r="K140" s="27"/>
      <c r="L140" s="27"/>
      <c r="M140" s="27"/>
      <c r="N140" s="27"/>
      <c r="O140" s="27"/>
      <c r="P140" s="27"/>
      <c r="Q140" s="27"/>
      <c r="R140" s="27"/>
      <c r="S140" s="27"/>
      <c r="T140" s="28"/>
      <c r="U140" s="28"/>
      <c r="V140" s="27"/>
      <c r="W140" s="27"/>
      <c r="X140" s="27"/>
      <c r="Y140" s="27"/>
      <c r="Z140" s="27"/>
      <c r="AA140" s="27"/>
      <c r="AB140" s="27"/>
      <c r="AC140" s="27"/>
      <c r="AD140" s="27"/>
      <c r="AE140" s="27"/>
      <c r="AF140" s="27"/>
      <c r="AG140" s="27"/>
      <c r="AH140" s="27"/>
      <c r="AI140" s="27"/>
      <c r="AJ140" s="27"/>
      <c r="AK140" s="27"/>
      <c r="AL140" s="27"/>
      <c r="AM140" s="28"/>
      <c r="AN140" s="27"/>
      <c r="AO140" s="27"/>
      <c r="AP140" s="27"/>
      <c r="AQ140" s="27"/>
      <c r="AR140" s="27"/>
      <c r="AS140" s="27"/>
      <c r="AT140" s="27"/>
      <c r="AU140" s="27"/>
      <c r="AV140" s="27"/>
      <c r="AW140" s="27"/>
      <c r="AX140" s="27"/>
      <c r="AY140" s="27"/>
      <c r="AZ140" s="27"/>
      <c r="BA140" s="27"/>
      <c r="BB140" s="27"/>
      <c r="BC140" s="27"/>
      <c r="BD140" s="27"/>
      <c r="BE140" s="27"/>
      <c r="BF140" s="27"/>
      <c r="BG140" s="28"/>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row>
    <row r="141" spans="3:82" s="43" customFormat="1">
      <c r="C141" s="30"/>
      <c r="D141" s="30"/>
      <c r="E141" s="30"/>
      <c r="F141" s="27"/>
      <c r="G141" s="27"/>
      <c r="H141" s="27"/>
      <c r="I141" s="27"/>
      <c r="J141" s="27"/>
      <c r="K141" s="27"/>
      <c r="L141" s="27"/>
      <c r="M141" s="27"/>
      <c r="N141" s="27"/>
      <c r="O141" s="27"/>
      <c r="P141" s="27"/>
      <c r="Q141" s="27"/>
      <c r="R141" s="27"/>
      <c r="S141" s="27"/>
      <c r="T141" s="28"/>
      <c r="U141" s="28"/>
      <c r="V141" s="27"/>
      <c r="W141" s="27"/>
      <c r="X141" s="27"/>
      <c r="Y141" s="27"/>
      <c r="Z141" s="27"/>
      <c r="AA141" s="27"/>
      <c r="AB141" s="27"/>
      <c r="AC141" s="27"/>
      <c r="AD141" s="27"/>
      <c r="AE141" s="27"/>
      <c r="AF141" s="27"/>
      <c r="AG141" s="27"/>
      <c r="AH141" s="27"/>
      <c r="AI141" s="27"/>
      <c r="AJ141" s="27"/>
      <c r="AK141" s="27"/>
      <c r="AL141" s="27"/>
      <c r="AM141" s="28"/>
      <c r="AN141" s="27"/>
      <c r="AO141" s="27"/>
      <c r="AP141" s="27"/>
      <c r="AQ141" s="27"/>
      <c r="AR141" s="27"/>
      <c r="AS141" s="27"/>
      <c r="AT141" s="27"/>
      <c r="AU141" s="27"/>
      <c r="AV141" s="27"/>
      <c r="AW141" s="27"/>
      <c r="AX141" s="27"/>
      <c r="AY141" s="27"/>
      <c r="AZ141" s="27"/>
      <c r="BA141" s="27"/>
      <c r="BB141" s="27"/>
      <c r="BC141" s="27"/>
      <c r="BD141" s="27"/>
      <c r="BE141" s="27"/>
      <c r="BF141" s="27"/>
      <c r="BG141" s="28"/>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row>
    <row r="142" spans="3:82" s="43" customFormat="1">
      <c r="C142" s="30"/>
      <c r="D142" s="30"/>
      <c r="E142" s="30"/>
      <c r="F142" s="27"/>
      <c r="G142" s="27"/>
      <c r="H142" s="27"/>
      <c r="I142" s="27"/>
      <c r="J142" s="27"/>
      <c r="K142" s="27"/>
      <c r="L142" s="27"/>
      <c r="M142" s="27"/>
      <c r="N142" s="27"/>
      <c r="O142" s="27"/>
      <c r="P142" s="27"/>
      <c r="Q142" s="27"/>
      <c r="R142" s="27"/>
      <c r="S142" s="27"/>
      <c r="T142" s="28"/>
      <c r="U142" s="28"/>
      <c r="V142" s="27"/>
      <c r="W142" s="27"/>
      <c r="X142" s="27"/>
      <c r="Y142" s="27"/>
      <c r="Z142" s="27"/>
      <c r="AA142" s="27"/>
      <c r="AB142" s="27"/>
      <c r="AC142" s="27"/>
      <c r="AD142" s="27"/>
      <c r="AE142" s="27"/>
      <c r="AF142" s="27"/>
      <c r="AG142" s="27"/>
      <c r="AH142" s="27"/>
      <c r="AI142" s="27"/>
      <c r="AJ142" s="27"/>
      <c r="AK142" s="27"/>
      <c r="AL142" s="27"/>
      <c r="AM142" s="28"/>
      <c r="AN142" s="27"/>
      <c r="AO142" s="27"/>
      <c r="AP142" s="27"/>
      <c r="AQ142" s="27"/>
      <c r="AR142" s="27"/>
      <c r="AS142" s="27"/>
      <c r="AT142" s="27"/>
      <c r="AU142" s="27"/>
      <c r="AV142" s="27"/>
      <c r="AW142" s="27"/>
      <c r="AX142" s="27"/>
      <c r="AY142" s="27"/>
      <c r="AZ142" s="27"/>
      <c r="BA142" s="27"/>
      <c r="BB142" s="27"/>
      <c r="BC142" s="27"/>
      <c r="BD142" s="27"/>
      <c r="BE142" s="27"/>
      <c r="BF142" s="27"/>
      <c r="BG142" s="28"/>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row>
    <row r="143" spans="3:82" s="43" customFormat="1">
      <c r="C143" s="30"/>
      <c r="D143" s="30"/>
      <c r="E143" s="30"/>
      <c r="F143" s="27"/>
      <c r="G143" s="27"/>
      <c r="H143" s="27"/>
      <c r="I143" s="27"/>
      <c r="J143" s="27"/>
      <c r="K143" s="27"/>
      <c r="L143" s="27"/>
      <c r="M143" s="27"/>
      <c r="N143" s="27"/>
      <c r="O143" s="27"/>
      <c r="P143" s="27"/>
      <c r="Q143" s="27"/>
      <c r="R143" s="27"/>
      <c r="S143" s="27"/>
      <c r="T143" s="28"/>
      <c r="U143" s="28"/>
      <c r="V143" s="27"/>
      <c r="W143" s="27"/>
      <c r="X143" s="27"/>
      <c r="Y143" s="27"/>
      <c r="Z143" s="27"/>
      <c r="AA143" s="27"/>
      <c r="AB143" s="27"/>
      <c r="AC143" s="27"/>
      <c r="AD143" s="27"/>
      <c r="AE143" s="27"/>
      <c r="AF143" s="27"/>
      <c r="AG143" s="27"/>
      <c r="AH143" s="27"/>
      <c r="AI143" s="27"/>
      <c r="AJ143" s="27"/>
      <c r="AK143" s="27"/>
      <c r="AL143" s="27"/>
      <c r="AM143" s="28"/>
      <c r="AN143" s="27"/>
      <c r="AO143" s="27"/>
      <c r="AP143" s="27"/>
      <c r="AQ143" s="27"/>
      <c r="AR143" s="27"/>
      <c r="AS143" s="27"/>
      <c r="AT143" s="27"/>
      <c r="AU143" s="27"/>
      <c r="AV143" s="27"/>
      <c r="AW143" s="27"/>
      <c r="AX143" s="27"/>
      <c r="AY143" s="27"/>
      <c r="AZ143" s="27"/>
      <c r="BA143" s="27"/>
      <c r="BB143" s="27"/>
      <c r="BC143" s="27"/>
      <c r="BD143" s="27"/>
      <c r="BE143" s="27"/>
      <c r="BF143" s="27"/>
      <c r="BG143" s="28"/>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row>
    <row r="144" spans="3:82" s="43" customFormat="1">
      <c r="C144" s="30"/>
      <c r="D144" s="30"/>
      <c r="E144" s="30"/>
      <c r="F144" s="27"/>
      <c r="G144" s="27"/>
      <c r="H144" s="27"/>
      <c r="I144" s="27"/>
      <c r="J144" s="27"/>
      <c r="K144" s="27"/>
      <c r="L144" s="27"/>
      <c r="M144" s="27"/>
      <c r="N144" s="27"/>
      <c r="O144" s="27"/>
      <c r="P144" s="27"/>
      <c r="Q144" s="27"/>
      <c r="R144" s="27"/>
      <c r="S144" s="27"/>
      <c r="T144" s="28"/>
      <c r="U144" s="28"/>
      <c r="V144" s="27"/>
      <c r="W144" s="27"/>
      <c r="X144" s="27"/>
      <c r="Y144" s="27"/>
      <c r="Z144" s="27"/>
      <c r="AA144" s="27"/>
      <c r="AB144" s="27"/>
      <c r="AC144" s="27"/>
      <c r="AD144" s="27"/>
      <c r="AE144" s="27"/>
      <c r="AF144" s="27"/>
      <c r="AG144" s="27"/>
      <c r="AH144" s="27"/>
      <c r="AI144" s="27"/>
      <c r="AJ144" s="27"/>
      <c r="AK144" s="27"/>
      <c r="AL144" s="27"/>
      <c r="AM144" s="28"/>
      <c r="AN144" s="27"/>
      <c r="AO144" s="27"/>
      <c r="AP144" s="27"/>
      <c r="AQ144" s="27"/>
      <c r="AR144" s="27"/>
      <c r="AS144" s="27"/>
      <c r="AT144" s="27"/>
      <c r="AU144" s="27"/>
      <c r="AV144" s="27"/>
      <c r="AW144" s="27"/>
      <c r="AX144" s="27"/>
      <c r="AY144" s="27"/>
      <c r="AZ144" s="27"/>
      <c r="BA144" s="27"/>
      <c r="BB144" s="27"/>
      <c r="BC144" s="27"/>
      <c r="BD144" s="27"/>
      <c r="BE144" s="27"/>
      <c r="BF144" s="27"/>
      <c r="BG144" s="28"/>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row>
  </sheetData>
  <protectedRanges>
    <protectedRange algorithmName="SHA-512" hashValue="lYw99jh7gUG4H3sdR1y6K4HEJi/XV9fr2hf/vJqF/GfCIs0QOyvkDLkR5QPplmS0b2tEgV9FPTkBICcJGaJyMQ==" saltValue="qdwDat9MNnPTV88E457YUQ==" spinCount="100000" sqref="E12 E28:E45 E47 E49:E50 E21:E26 E14:E19" name="Anterior"/>
  </protectedRanges>
  <mergeCells count="7">
    <mergeCell ref="C2:E2"/>
    <mergeCell ref="D66:E66"/>
    <mergeCell ref="D57:E57"/>
    <mergeCell ref="D58:E58"/>
    <mergeCell ref="D59:E59"/>
    <mergeCell ref="D60:E60"/>
    <mergeCell ref="D65:E65"/>
  </mergeCells>
  <pageMargins left="0.70866141732283472" right="0.70866141732283472" top="0.74803149606299213" bottom="0.74803149606299213" header="0.31496062992125984" footer="0.31496062992125984"/>
  <pageSetup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10"/>
  <sheetViews>
    <sheetView topLeftCell="A127" zoomScale="93" zoomScaleNormal="93" workbookViewId="0">
      <selection activeCell="I208" sqref="I208"/>
    </sheetView>
  </sheetViews>
  <sheetFormatPr baseColWidth="10" defaultRowHeight="14.5"/>
  <cols>
    <col min="1" max="1" width="10.26953125" style="226" bestFit="1" customWidth="1"/>
    <col min="2" max="2" width="13" style="228" customWidth="1"/>
    <col min="3" max="3" width="83" style="228" customWidth="1"/>
    <col min="4" max="4" width="4.54296875" style="229" customWidth="1"/>
    <col min="5" max="5" width="16.453125" style="230" bestFit="1" customWidth="1"/>
    <col min="6" max="6" width="3.54296875" style="227" customWidth="1"/>
  </cols>
  <sheetData>
    <row r="1" spans="1:6" ht="18.75" customHeight="1">
      <c r="A1" s="494" t="str">
        <f>+'1. E.S.F 2024 T4 - S.I 2024'!B1</f>
        <v>I.E ARZOBISPO TULIO BOTERO SALAZAR</v>
      </c>
      <c r="B1" s="494"/>
      <c r="C1" s="494"/>
      <c r="D1" s="494"/>
      <c r="E1" s="494"/>
    </row>
    <row r="2" spans="1:6" ht="18.75" customHeight="1">
      <c r="A2" s="494" t="s">
        <v>501</v>
      </c>
      <c r="B2" s="494"/>
      <c r="C2" s="494"/>
      <c r="D2" s="494"/>
      <c r="E2" s="494"/>
    </row>
    <row r="3" spans="1:6">
      <c r="A3" s="226" t="s">
        <v>363</v>
      </c>
    </row>
    <row r="4" spans="1:6">
      <c r="A4" s="88" t="s">
        <v>379</v>
      </c>
      <c r="B4" s="220">
        <v>4428020001</v>
      </c>
      <c r="C4" s="220" t="s">
        <v>502</v>
      </c>
      <c r="D4" s="225"/>
      <c r="E4" s="231">
        <f>+'1. E.S.F 2024 T4 - S.I 2024'!F227</f>
        <v>0</v>
      </c>
      <c r="F4" s="308">
        <v>1</v>
      </c>
    </row>
    <row r="5" spans="1:6">
      <c r="A5" s="88" t="s">
        <v>380</v>
      </c>
      <c r="B5" s="220">
        <v>4428050001</v>
      </c>
      <c r="C5" s="220" t="s">
        <v>503</v>
      </c>
      <c r="D5" s="225"/>
      <c r="E5" s="231">
        <f>+'1. E.S.F 2024 T4 - S.I 2024'!F229</f>
        <v>0</v>
      </c>
      <c r="F5" s="308">
        <v>2</v>
      </c>
    </row>
    <row r="6" spans="1:6">
      <c r="A6" s="88" t="s">
        <v>381</v>
      </c>
      <c r="B6" s="220">
        <v>4428050200</v>
      </c>
      <c r="C6" s="220" t="s">
        <v>504</v>
      </c>
      <c r="D6" s="225"/>
      <c r="E6" s="231">
        <f>+'1. E.S.F 2024 T4 - S.I 2024'!F230</f>
        <v>149158442</v>
      </c>
      <c r="F6" s="309">
        <v>3</v>
      </c>
    </row>
    <row r="7" spans="1:6">
      <c r="A7" s="88" t="s">
        <v>382</v>
      </c>
      <c r="B7" s="233">
        <v>4428900001</v>
      </c>
      <c r="C7" s="199" t="s">
        <v>505</v>
      </c>
      <c r="D7" s="225"/>
      <c r="E7" s="231">
        <f>+'1. E.S.F 2024 T4 - S.I 2024'!F233</f>
        <v>0</v>
      </c>
      <c r="F7" s="308">
        <v>4</v>
      </c>
    </row>
    <row r="8" spans="1:6" ht="19.5" customHeight="1">
      <c r="D8" s="228"/>
      <c r="F8" s="228"/>
    </row>
    <row r="9" spans="1:6">
      <c r="A9" s="234">
        <v>1</v>
      </c>
      <c r="B9" s="7">
        <v>4428900010</v>
      </c>
      <c r="C9" s="4" t="s">
        <v>506</v>
      </c>
      <c r="D9" s="225" t="s">
        <v>339</v>
      </c>
      <c r="E9" s="235">
        <f>+'1. E.S.F 2024 T4 - S.I 2024'!F234</f>
        <v>0</v>
      </c>
      <c r="F9" s="308">
        <v>5</v>
      </c>
    </row>
    <row r="10" spans="1:6">
      <c r="A10" s="226">
        <v>1</v>
      </c>
      <c r="B10" s="222">
        <v>2990020001</v>
      </c>
      <c r="C10" s="222" t="s">
        <v>507</v>
      </c>
      <c r="D10" s="225" t="s">
        <v>339</v>
      </c>
      <c r="E10" s="235">
        <f>+'1. E.S.F 2024 T4 - S.I 2024'!F175</f>
        <v>0</v>
      </c>
      <c r="F10" s="308">
        <v>5</v>
      </c>
    </row>
    <row r="11" spans="1:6">
      <c r="A11" s="226">
        <v>1</v>
      </c>
      <c r="B11" s="222">
        <v>2990020001</v>
      </c>
      <c r="C11" s="222" t="s">
        <v>508</v>
      </c>
      <c r="D11" s="225" t="s">
        <v>340</v>
      </c>
      <c r="E11" s="235">
        <f>+'1. E.S.F 2024 T4 - S.I 2024'!H175</f>
        <v>0</v>
      </c>
      <c r="F11" s="308">
        <v>5</v>
      </c>
    </row>
    <row r="12" spans="1:6">
      <c r="A12" s="301">
        <v>1</v>
      </c>
      <c r="B12" s="302">
        <v>1337120001</v>
      </c>
      <c r="C12" s="305" t="s">
        <v>509</v>
      </c>
      <c r="D12" s="303" t="s">
        <v>339</v>
      </c>
      <c r="E12" s="304">
        <f>+'1. E.S.F 2024 T4 - S.I 2024'!H30</f>
        <v>0</v>
      </c>
      <c r="F12" s="310">
        <v>5</v>
      </c>
    </row>
    <row r="13" spans="1:6">
      <c r="A13" s="301">
        <v>1</v>
      </c>
      <c r="B13" s="302">
        <v>1337120001</v>
      </c>
      <c r="C13" s="305" t="s">
        <v>510</v>
      </c>
      <c r="D13" s="303" t="s">
        <v>340</v>
      </c>
      <c r="E13" s="304">
        <f>+'1. E.S.F 2024 T4 - S.I 2024'!F30</f>
        <v>0</v>
      </c>
      <c r="F13" s="310">
        <v>5</v>
      </c>
    </row>
    <row r="14" spans="1:6">
      <c r="B14" s="236"/>
      <c r="C14" s="14" t="s">
        <v>364</v>
      </c>
      <c r="D14" s="236"/>
      <c r="E14" s="237">
        <f>+E9+E10-E11+E12-E13</f>
        <v>0</v>
      </c>
      <c r="F14" s="311">
        <v>5</v>
      </c>
    </row>
    <row r="15" spans="1:6">
      <c r="A15" s="238"/>
      <c r="D15" s="228"/>
      <c r="F15" s="228"/>
    </row>
    <row r="16" spans="1:6">
      <c r="A16" s="13" t="s">
        <v>383</v>
      </c>
      <c r="B16" s="10">
        <v>4802010001</v>
      </c>
      <c r="C16" s="12" t="s">
        <v>463</v>
      </c>
      <c r="D16" s="9"/>
      <c r="E16" s="231">
        <f>+'1. E.S.F 2024 T4 - S.I 2024'!F238</f>
        <v>2541</v>
      </c>
      <c r="F16" s="312">
        <v>6</v>
      </c>
    </row>
    <row r="17" spans="1:6">
      <c r="A17" s="13" t="s">
        <v>385</v>
      </c>
      <c r="B17" s="10">
        <v>4802010002</v>
      </c>
      <c r="C17" s="12" t="s">
        <v>464</v>
      </c>
      <c r="D17" s="9"/>
      <c r="E17" s="231">
        <f>+'1. E.S.F 2024 T4 - S.I 2024'!F239</f>
        <v>25036</v>
      </c>
      <c r="F17" s="312">
        <v>7</v>
      </c>
    </row>
    <row r="18" spans="1:6">
      <c r="A18" s="13" t="s">
        <v>386</v>
      </c>
      <c r="B18" s="10">
        <v>4802040010</v>
      </c>
      <c r="C18" s="12" t="s">
        <v>465</v>
      </c>
      <c r="D18" s="9"/>
      <c r="E18" s="231">
        <f>+'1. E.S.F 2024 T4 - S.I 2024'!F241</f>
        <v>0</v>
      </c>
      <c r="F18" s="312">
        <v>8</v>
      </c>
    </row>
    <row r="19" spans="1:6">
      <c r="A19" s="13" t="s">
        <v>480</v>
      </c>
      <c r="B19" s="10">
        <v>4802200005</v>
      </c>
      <c r="C19" s="12" t="s">
        <v>195</v>
      </c>
      <c r="D19" s="9"/>
      <c r="E19" s="231">
        <f>+'1. E.S.F 2024 T4 - S.I 2024'!F243</f>
        <v>0</v>
      </c>
      <c r="F19" s="312">
        <v>9</v>
      </c>
    </row>
    <row r="20" spans="1:6">
      <c r="A20" s="13" t="s">
        <v>480</v>
      </c>
      <c r="B20" s="10">
        <v>4802200025</v>
      </c>
      <c r="C20" s="12" t="s">
        <v>479</v>
      </c>
      <c r="D20" s="222"/>
      <c r="E20" s="231">
        <f>+'1. E.S.F 2024 T4 - S.I 2024'!F244</f>
        <v>0</v>
      </c>
      <c r="F20" s="312">
        <v>10</v>
      </c>
    </row>
    <row r="21" spans="1:6">
      <c r="A21" s="178"/>
      <c r="B21" s="239"/>
      <c r="C21" s="239"/>
      <c r="D21" s="240"/>
      <c r="E21" s="241"/>
      <c r="F21" s="313"/>
    </row>
    <row r="22" spans="1:6">
      <c r="A22" s="234">
        <v>2</v>
      </c>
      <c r="B22" s="10">
        <v>4802330001</v>
      </c>
      <c r="C22" s="12" t="s">
        <v>513</v>
      </c>
      <c r="D22" s="225" t="s">
        <v>339</v>
      </c>
      <c r="E22" s="235">
        <f>+'1. E.S.F 2024 T4 - S.I 2024'!F246</f>
        <v>0</v>
      </c>
      <c r="F22" s="308">
        <v>11</v>
      </c>
    </row>
    <row r="23" spans="1:6">
      <c r="A23" s="226">
        <v>2</v>
      </c>
      <c r="B23" s="222">
        <v>1384350001</v>
      </c>
      <c r="C23" s="222" t="s">
        <v>511</v>
      </c>
      <c r="D23" s="225" t="s">
        <v>339</v>
      </c>
      <c r="E23" s="235">
        <f>+'1. E.S.F 2024 T4 - S.I 2024'!H38</f>
        <v>0</v>
      </c>
      <c r="F23" s="308">
        <v>11</v>
      </c>
    </row>
    <row r="24" spans="1:6">
      <c r="A24" s="226">
        <v>2</v>
      </c>
      <c r="B24" s="222">
        <v>1384350002</v>
      </c>
      <c r="C24" s="222" t="s">
        <v>512</v>
      </c>
      <c r="D24" s="225" t="s">
        <v>340</v>
      </c>
      <c r="E24" s="235">
        <f>+'1. E.S.F 2024 T4 - S.I 2024'!F38</f>
        <v>0</v>
      </c>
      <c r="F24" s="308">
        <v>11</v>
      </c>
    </row>
    <row r="25" spans="1:6">
      <c r="B25" s="236"/>
      <c r="C25" s="236" t="s">
        <v>367</v>
      </c>
      <c r="D25" s="236"/>
      <c r="E25" s="242">
        <f>+E22+E23-E24</f>
        <v>0</v>
      </c>
      <c r="F25" s="308">
        <v>11</v>
      </c>
    </row>
    <row r="26" spans="1:6">
      <c r="B26" s="223"/>
    </row>
    <row r="27" spans="1:6">
      <c r="A27" s="23">
        <v>3</v>
      </c>
      <c r="B27" s="10">
        <v>4808170001</v>
      </c>
      <c r="C27" s="8" t="s">
        <v>514</v>
      </c>
      <c r="D27" s="9" t="s">
        <v>339</v>
      </c>
      <c r="E27" s="235">
        <f>+'1. E.S.F 2024 T4 - S.I 2024'!F249</f>
        <v>7500000</v>
      </c>
      <c r="F27" s="308">
        <v>12</v>
      </c>
    </row>
    <row r="28" spans="1:6">
      <c r="A28" s="226">
        <v>3</v>
      </c>
      <c r="B28" s="222">
        <v>1384390001</v>
      </c>
      <c r="C28" s="222" t="s">
        <v>515</v>
      </c>
      <c r="D28" s="225" t="s">
        <v>339</v>
      </c>
      <c r="E28" s="235">
        <f>+'1. E.S.F 2024 T4 - S.I 2024'!H40</f>
        <v>0</v>
      </c>
      <c r="F28" s="308">
        <v>12</v>
      </c>
    </row>
    <row r="29" spans="1:6">
      <c r="A29" s="226">
        <v>3</v>
      </c>
      <c r="B29" s="222">
        <v>1384390001</v>
      </c>
      <c r="C29" s="222" t="s">
        <v>516</v>
      </c>
      <c r="D29" s="225" t="s">
        <v>340</v>
      </c>
      <c r="E29" s="235">
        <f>+'1. E.S.F 2024 T4 - S.I 2024'!F40</f>
        <v>0</v>
      </c>
      <c r="F29" s="308">
        <v>12</v>
      </c>
    </row>
    <row r="30" spans="1:6">
      <c r="A30" s="301">
        <v>3</v>
      </c>
      <c r="B30" s="302">
        <v>2910050001</v>
      </c>
      <c r="C30" s="302" t="s">
        <v>466</v>
      </c>
      <c r="D30" s="303" t="s">
        <v>340</v>
      </c>
      <c r="E30" s="304">
        <f>+'1. E.S.F 2024 T4 - S.I 2024'!H169</f>
        <v>0</v>
      </c>
      <c r="F30" s="310">
        <v>12</v>
      </c>
    </row>
    <row r="31" spans="1:6">
      <c r="A31" s="301">
        <v>3</v>
      </c>
      <c r="B31" s="302">
        <v>2910050001</v>
      </c>
      <c r="C31" s="302" t="s">
        <v>517</v>
      </c>
      <c r="D31" s="303" t="s">
        <v>339</v>
      </c>
      <c r="E31" s="304">
        <f>+'1. E.S.F 2024 T4 - S.I 2024'!F169</f>
        <v>0</v>
      </c>
      <c r="F31" s="310">
        <v>12</v>
      </c>
    </row>
    <row r="32" spans="1:6">
      <c r="B32" s="236"/>
      <c r="C32" s="236" t="s">
        <v>368</v>
      </c>
      <c r="D32" s="236"/>
      <c r="E32" s="242">
        <f>+E27+E28-E29-E30+E31</f>
        <v>7500000</v>
      </c>
      <c r="F32" s="308">
        <v>12</v>
      </c>
    </row>
    <row r="33" spans="1:6">
      <c r="A33" s="228"/>
      <c r="D33" s="228"/>
      <c r="F33" s="228"/>
    </row>
    <row r="34" spans="1:6">
      <c r="A34" s="13" t="s">
        <v>387</v>
      </c>
      <c r="B34" s="220">
        <v>4808250001</v>
      </c>
      <c r="C34" s="220" t="s">
        <v>519</v>
      </c>
      <c r="D34" s="222"/>
      <c r="E34" s="231">
        <f>+'1. E.S.F 2024 T4 - S.I 2024'!F251</f>
        <v>0</v>
      </c>
      <c r="F34" s="312">
        <v>13</v>
      </c>
    </row>
    <row r="35" spans="1:6">
      <c r="A35" s="13" t="s">
        <v>388</v>
      </c>
      <c r="B35" s="220">
        <v>4808270001</v>
      </c>
      <c r="C35" s="220" t="s">
        <v>520</v>
      </c>
      <c r="D35" s="222"/>
      <c r="E35" s="231">
        <f>+'1. E.S.F 2024 T4 - S.I 2024'!F255</f>
        <v>0</v>
      </c>
      <c r="F35" s="312">
        <v>14</v>
      </c>
    </row>
    <row r="36" spans="1:6">
      <c r="A36" s="13" t="s">
        <v>389</v>
      </c>
      <c r="B36" s="220">
        <v>4808280001</v>
      </c>
      <c r="C36" s="220" t="s">
        <v>521</v>
      </c>
      <c r="D36" s="222"/>
      <c r="E36" s="231">
        <f>+'1. E.S.F 2024 T4 - S.I 2024'!F257</f>
        <v>0</v>
      </c>
      <c r="F36" s="312">
        <v>15</v>
      </c>
    </row>
    <row r="37" spans="1:6">
      <c r="A37" s="13" t="s">
        <v>390</v>
      </c>
      <c r="B37" s="220">
        <v>4808290001</v>
      </c>
      <c r="C37" s="220" t="s">
        <v>522</v>
      </c>
      <c r="D37" s="222"/>
      <c r="E37" s="231">
        <f>+'1. E.S.F 2024 T4 - S.I 2024'!F259</f>
        <v>0</v>
      </c>
      <c r="F37" s="312">
        <v>16</v>
      </c>
    </row>
    <row r="38" spans="1:6">
      <c r="A38" s="89"/>
      <c r="B38" s="243"/>
      <c r="C38" s="243"/>
      <c r="D38" s="228"/>
      <c r="F38" s="228"/>
    </row>
    <row r="39" spans="1:6">
      <c r="A39" s="228"/>
      <c r="D39" s="228"/>
      <c r="F39" s="228"/>
    </row>
    <row r="40" spans="1:6">
      <c r="A40" s="244">
        <v>4</v>
      </c>
      <c r="B40" s="10">
        <v>4808900039</v>
      </c>
      <c r="C40" s="8" t="s">
        <v>523</v>
      </c>
      <c r="D40" s="225" t="s">
        <v>339</v>
      </c>
      <c r="E40" s="235">
        <f>+'1. E.S.F 2024 T4 - S.I 2024'!F261</f>
        <v>722457</v>
      </c>
      <c r="F40" s="308">
        <v>17</v>
      </c>
    </row>
    <row r="41" spans="1:6">
      <c r="A41" s="226">
        <v>4</v>
      </c>
      <c r="B41" s="222">
        <v>1384900011</v>
      </c>
      <c r="C41" s="222" t="s">
        <v>524</v>
      </c>
      <c r="D41" s="225" t="s">
        <v>339</v>
      </c>
      <c r="E41" s="235">
        <f>+'1. E.S.F 2024 T4 - S.I 2024'!H50</f>
        <v>0</v>
      </c>
      <c r="F41" s="308">
        <v>17</v>
      </c>
    </row>
    <row r="42" spans="1:6">
      <c r="A42" s="226">
        <v>4</v>
      </c>
      <c r="B42" s="222">
        <v>1384900011</v>
      </c>
      <c r="C42" s="222" t="s">
        <v>525</v>
      </c>
      <c r="D42" s="225" t="s">
        <v>340</v>
      </c>
      <c r="E42" s="235">
        <f>+'1. E.S.F 2024 T4 - S.I 2024'!F50</f>
        <v>0</v>
      </c>
      <c r="F42" s="308">
        <v>17</v>
      </c>
    </row>
    <row r="43" spans="1:6">
      <c r="B43" s="236"/>
      <c r="C43" s="236" t="s">
        <v>369</v>
      </c>
      <c r="D43" s="236"/>
      <c r="E43" s="242">
        <f>+E40+E41-E42</f>
        <v>722457</v>
      </c>
      <c r="F43" s="308">
        <v>17</v>
      </c>
    </row>
    <row r="45" spans="1:6">
      <c r="A45" s="23">
        <v>5</v>
      </c>
      <c r="B45" s="10">
        <v>4808900054</v>
      </c>
      <c r="C45" s="8" t="s">
        <v>526</v>
      </c>
      <c r="D45" s="225" t="s">
        <v>339</v>
      </c>
      <c r="E45" s="235">
        <f>+'1. E.S.F 2024 T4 - S.I 2024'!F262</f>
        <v>0</v>
      </c>
      <c r="F45" s="308">
        <v>18</v>
      </c>
    </row>
    <row r="46" spans="1:6">
      <c r="A46" s="226">
        <v>5</v>
      </c>
      <c r="B46" s="302">
        <v>2910260001</v>
      </c>
      <c r="C46" s="302" t="s">
        <v>467</v>
      </c>
      <c r="D46" s="303" t="s">
        <v>340</v>
      </c>
      <c r="E46" s="304">
        <f>+'1. E.S.F 2024 T4 - S.I 2024'!H171</f>
        <v>0</v>
      </c>
      <c r="F46" s="324">
        <v>18</v>
      </c>
    </row>
    <row r="47" spans="1:6">
      <c r="A47" s="226">
        <v>5</v>
      </c>
      <c r="B47" s="302">
        <v>2910260001</v>
      </c>
      <c r="C47" s="302" t="s">
        <v>527</v>
      </c>
      <c r="D47" s="303" t="s">
        <v>339</v>
      </c>
      <c r="E47" s="304">
        <f>+'1. E.S.F 2024 T4 - S.I 2024'!F171</f>
        <v>0</v>
      </c>
      <c r="F47" s="310">
        <v>18</v>
      </c>
    </row>
    <row r="48" spans="1:6">
      <c r="A48" s="226">
        <v>5</v>
      </c>
      <c r="B48" s="302">
        <v>1384900002</v>
      </c>
      <c r="C48" s="302" t="s">
        <v>528</v>
      </c>
      <c r="D48" s="303" t="s">
        <v>339</v>
      </c>
      <c r="E48" s="304">
        <f>+'1. E.S.F 2024 T4 - S.I 2024'!H42</f>
        <v>0</v>
      </c>
      <c r="F48" s="310">
        <v>18</v>
      </c>
    </row>
    <row r="49" spans="1:6">
      <c r="A49" s="226">
        <v>5</v>
      </c>
      <c r="B49" s="302">
        <v>1384900002</v>
      </c>
      <c r="C49" s="302" t="s">
        <v>529</v>
      </c>
      <c r="D49" s="303" t="s">
        <v>340</v>
      </c>
      <c r="E49" s="304">
        <f>+'1. E.S.F 2024 T4 - S.I 2024'!F42</f>
        <v>0</v>
      </c>
      <c r="F49" s="310">
        <v>18</v>
      </c>
    </row>
    <row r="50" spans="1:6">
      <c r="B50" s="236"/>
      <c r="C50" s="236" t="s">
        <v>370</v>
      </c>
      <c r="D50" s="236"/>
      <c r="E50" s="242">
        <f>+E45-E46+E47+E48-E49</f>
        <v>0</v>
      </c>
      <c r="F50" s="308">
        <v>18</v>
      </c>
    </row>
    <row r="52" spans="1:6">
      <c r="A52" s="23">
        <v>6</v>
      </c>
      <c r="B52" s="10">
        <v>4808900055</v>
      </c>
      <c r="C52" s="8" t="s">
        <v>207</v>
      </c>
      <c r="D52" s="9" t="s">
        <v>339</v>
      </c>
      <c r="E52" s="235">
        <f>+'1. E.S.F 2024 T4 - S.I 2024'!F263</f>
        <v>0</v>
      </c>
      <c r="F52" s="308">
        <v>19</v>
      </c>
    </row>
    <row r="53" spans="1:6">
      <c r="A53" s="238">
        <v>6</v>
      </c>
      <c r="B53" s="10">
        <v>2910260002</v>
      </c>
      <c r="C53" s="232" t="s">
        <v>530</v>
      </c>
      <c r="D53" s="245" t="s">
        <v>339</v>
      </c>
      <c r="E53" s="235">
        <f>+'1. E.S.F 2024 T4 - S.I 2024'!F172</f>
        <v>0</v>
      </c>
      <c r="F53" s="308">
        <v>19</v>
      </c>
    </row>
    <row r="54" spans="1:6">
      <c r="A54" s="238">
        <v>6</v>
      </c>
      <c r="B54" s="10">
        <v>2910260002</v>
      </c>
      <c r="C54" s="232" t="s">
        <v>531</v>
      </c>
      <c r="D54" s="245" t="s">
        <v>340</v>
      </c>
      <c r="E54" s="235">
        <f>+'1. E.S.F 2024 T4 - S.I 2024'!H172</f>
        <v>0</v>
      </c>
      <c r="F54" s="308">
        <v>19</v>
      </c>
    </row>
    <row r="55" spans="1:6">
      <c r="A55" s="238">
        <v>6</v>
      </c>
      <c r="B55" s="10">
        <v>1384900003</v>
      </c>
      <c r="C55" s="232" t="s">
        <v>570</v>
      </c>
      <c r="D55" s="245" t="s">
        <v>339</v>
      </c>
      <c r="E55" s="235">
        <f>+'1. E.S.F 2024 T4 - S.I 2024'!H43</f>
        <v>0</v>
      </c>
      <c r="F55" s="308">
        <v>19</v>
      </c>
    </row>
    <row r="56" spans="1:6">
      <c r="A56" s="238">
        <v>6</v>
      </c>
      <c r="B56" s="10">
        <v>1384900003</v>
      </c>
      <c r="C56" s="232" t="s">
        <v>571</v>
      </c>
      <c r="D56" s="245" t="s">
        <v>340</v>
      </c>
      <c r="E56" s="235">
        <f>+'1. E.S.F 2024 T4 - S.I 2024'!F43</f>
        <v>0</v>
      </c>
      <c r="F56" s="308">
        <v>19</v>
      </c>
    </row>
    <row r="57" spans="1:6" ht="15.75" customHeight="1">
      <c r="A57" s="238"/>
      <c r="B57" s="15"/>
      <c r="C57" s="246" t="s">
        <v>371</v>
      </c>
      <c r="D57" s="246"/>
      <c r="E57" s="247">
        <f>+E52+E53-E54+E55-E56</f>
        <v>0</v>
      </c>
      <c r="F57" s="308">
        <v>19</v>
      </c>
    </row>
    <row r="58" spans="1:6" ht="15.75" customHeight="1">
      <c r="A58" s="238"/>
      <c r="B58" s="227"/>
      <c r="C58" s="227"/>
      <c r="D58" s="227"/>
    </row>
    <row r="59" spans="1:6" ht="15.75" customHeight="1">
      <c r="A59" s="13" t="s">
        <v>288</v>
      </c>
      <c r="B59" s="10">
        <v>4808900056</v>
      </c>
      <c r="C59" s="5" t="s">
        <v>35</v>
      </c>
      <c r="D59" s="6"/>
      <c r="E59" s="231">
        <f>+'1. E.S.F 2024 T4 - S.I 2024'!F251</f>
        <v>0</v>
      </c>
      <c r="F59" s="308">
        <v>20</v>
      </c>
    </row>
    <row r="60" spans="1:6" ht="15.75" customHeight="1">
      <c r="A60" s="13" t="s">
        <v>391</v>
      </c>
      <c r="B60" s="11">
        <v>4808900057</v>
      </c>
      <c r="C60" s="5" t="s">
        <v>208</v>
      </c>
      <c r="D60" s="6"/>
      <c r="E60" s="231">
        <f>+'1. E.S.F 2024 T4 - S.I 2024'!F265</f>
        <v>0</v>
      </c>
      <c r="F60" s="308">
        <v>21</v>
      </c>
    </row>
    <row r="61" spans="1:6" ht="15.75" customHeight="1">
      <c r="A61" s="13" t="s">
        <v>392</v>
      </c>
      <c r="B61" s="11">
        <v>4808900058</v>
      </c>
      <c r="C61" s="5" t="s">
        <v>209</v>
      </c>
      <c r="D61" s="6"/>
      <c r="E61" s="231">
        <f>+'1. E.S.F 2024 T4 - S.I 2024'!F266</f>
        <v>0</v>
      </c>
      <c r="F61" s="308">
        <v>22</v>
      </c>
    </row>
    <row r="62" spans="1:6" ht="15.75" customHeight="1">
      <c r="A62" s="13" t="s">
        <v>393</v>
      </c>
      <c r="B62" s="11">
        <v>4808900059</v>
      </c>
      <c r="C62" s="5" t="s">
        <v>210</v>
      </c>
      <c r="D62" s="6"/>
      <c r="E62" s="231">
        <f>+'1. E.S.F 2024 T4 - S.I 2024'!F267</f>
        <v>0</v>
      </c>
      <c r="F62" s="308">
        <v>23</v>
      </c>
    </row>
    <row r="63" spans="1:6" ht="15.75" customHeight="1">
      <c r="A63" s="13" t="s">
        <v>394</v>
      </c>
      <c r="B63" s="11">
        <v>4808900060</v>
      </c>
      <c r="C63" s="5" t="s">
        <v>211</v>
      </c>
      <c r="D63" s="114"/>
      <c r="E63" s="231">
        <f>+'1. E.S.F 2024 T4 - S.I 2024'!F268</f>
        <v>0</v>
      </c>
      <c r="F63" s="308">
        <v>24</v>
      </c>
    </row>
    <row r="64" spans="1:6" ht="15.75" customHeight="1">
      <c r="A64" s="13" t="s">
        <v>384</v>
      </c>
      <c r="B64" s="215">
        <v>4808260001</v>
      </c>
      <c r="C64" s="216" t="s">
        <v>518</v>
      </c>
      <c r="D64" s="114"/>
      <c r="E64" s="231">
        <f>+'1. E.S.F 2024 T4 - S.I 2024'!F253</f>
        <v>0</v>
      </c>
      <c r="F64" s="308">
        <v>25</v>
      </c>
    </row>
    <row r="65" spans="1:6" ht="15.75" customHeight="1">
      <c r="A65" s="13" t="s">
        <v>384</v>
      </c>
      <c r="B65" s="215">
        <v>4808900064</v>
      </c>
      <c r="C65" s="216" t="s">
        <v>202</v>
      </c>
      <c r="D65" s="114"/>
      <c r="E65" s="231">
        <f>+'1. E.S.F 2024 T4 - S.I 2024'!F269</f>
        <v>0</v>
      </c>
      <c r="F65" s="308">
        <v>25</v>
      </c>
    </row>
    <row r="66" spans="1:6" ht="15.75" customHeight="1">
      <c r="A66" s="13" t="s">
        <v>395</v>
      </c>
      <c r="B66" s="11">
        <v>4830020001</v>
      </c>
      <c r="C66" s="5" t="s">
        <v>176</v>
      </c>
      <c r="D66" s="114"/>
      <c r="E66" s="231">
        <f>+'1. E.S.F 2024 T4 - S.I 2024'!F272</f>
        <v>0</v>
      </c>
      <c r="F66" s="308">
        <v>26</v>
      </c>
    </row>
    <row r="67" spans="1:6">
      <c r="A67" s="238"/>
      <c r="B67" s="227"/>
      <c r="C67" s="227"/>
      <c r="D67" s="248"/>
    </row>
    <row r="68" spans="1:6">
      <c r="A68" s="24">
        <v>7</v>
      </c>
      <c r="B68" s="16"/>
      <c r="C68" s="17" t="s">
        <v>295</v>
      </c>
      <c r="D68" s="248"/>
    </row>
    <row r="69" spans="1:6">
      <c r="A69" s="238">
        <v>7</v>
      </c>
      <c r="B69" s="232">
        <v>1384900005</v>
      </c>
      <c r="C69" s="232" t="s">
        <v>532</v>
      </c>
      <c r="D69" s="245" t="s">
        <v>340</v>
      </c>
      <c r="E69" s="235">
        <f>+'1. E.S.F 2024 T4 - S.I 2024'!F45</f>
        <v>0</v>
      </c>
      <c r="F69" s="308">
        <v>27</v>
      </c>
    </row>
    <row r="70" spans="1:6">
      <c r="A70" s="238">
        <v>7</v>
      </c>
      <c r="B70" s="232">
        <v>1384900006</v>
      </c>
      <c r="C70" s="232" t="s">
        <v>533</v>
      </c>
      <c r="D70" s="245" t="s">
        <v>340</v>
      </c>
      <c r="E70" s="235">
        <f>+'1. E.S.F 2024 T4 - S.I 2024'!F46</f>
        <v>0</v>
      </c>
      <c r="F70" s="308">
        <v>27</v>
      </c>
    </row>
    <row r="71" spans="1:6">
      <c r="A71" s="238">
        <v>7</v>
      </c>
      <c r="B71" s="232">
        <v>1384900007</v>
      </c>
      <c r="C71" s="232" t="s">
        <v>534</v>
      </c>
      <c r="D71" s="245" t="s">
        <v>340</v>
      </c>
      <c r="E71" s="235">
        <f>+'1. E.S.F 2024 T4 - S.I 2024'!F47</f>
        <v>0</v>
      </c>
      <c r="F71" s="308">
        <v>27</v>
      </c>
    </row>
    <row r="72" spans="1:6">
      <c r="A72" s="238">
        <v>7</v>
      </c>
      <c r="B72" s="232">
        <v>1384900009</v>
      </c>
      <c r="C72" s="232" t="s">
        <v>535</v>
      </c>
      <c r="D72" s="245" t="s">
        <v>340</v>
      </c>
      <c r="E72" s="235">
        <f>+'1. E.S.F 2024 T4 - S.I 2024'!F49</f>
        <v>0</v>
      </c>
      <c r="F72" s="308">
        <v>27</v>
      </c>
    </row>
    <row r="73" spans="1:6">
      <c r="A73" s="238">
        <v>7</v>
      </c>
      <c r="B73" s="232">
        <v>1384900012</v>
      </c>
      <c r="C73" s="232" t="s">
        <v>536</v>
      </c>
      <c r="D73" s="245" t="s">
        <v>340</v>
      </c>
      <c r="E73" s="235">
        <f>+'1. E.S.F 2024 T4 - S.I 2024'!F51</f>
        <v>0</v>
      </c>
      <c r="F73" s="308">
        <v>27</v>
      </c>
    </row>
    <row r="74" spans="1:6">
      <c r="A74" s="238">
        <v>7</v>
      </c>
      <c r="B74" s="232">
        <v>1384900005</v>
      </c>
      <c r="C74" s="232" t="s">
        <v>537</v>
      </c>
      <c r="D74" s="245" t="s">
        <v>339</v>
      </c>
      <c r="E74" s="235">
        <f>+'1. E.S.F 2024 T4 - S.I 2024'!H45</f>
        <v>0</v>
      </c>
      <c r="F74" s="308">
        <v>27</v>
      </c>
    </row>
    <row r="75" spans="1:6">
      <c r="A75" s="238">
        <v>7</v>
      </c>
      <c r="B75" s="232">
        <v>1384900006</v>
      </c>
      <c r="C75" s="232" t="s">
        <v>538</v>
      </c>
      <c r="D75" s="245" t="s">
        <v>339</v>
      </c>
      <c r="E75" s="235">
        <f>+'1. E.S.F 2024 T4 - S.I 2024'!H46</f>
        <v>0</v>
      </c>
      <c r="F75" s="308">
        <v>27</v>
      </c>
    </row>
    <row r="76" spans="1:6">
      <c r="A76" s="238">
        <v>7</v>
      </c>
      <c r="B76" s="232">
        <v>1384900007</v>
      </c>
      <c r="C76" s="232" t="s">
        <v>539</v>
      </c>
      <c r="D76" s="245" t="s">
        <v>339</v>
      </c>
      <c r="E76" s="235">
        <f>+'1. E.S.F 2024 T4 - S.I 2024'!H47</f>
        <v>0</v>
      </c>
      <c r="F76" s="308">
        <v>27</v>
      </c>
    </row>
    <row r="77" spans="1:6">
      <c r="A77" s="238">
        <v>7</v>
      </c>
      <c r="B77" s="232">
        <v>1384900009</v>
      </c>
      <c r="C77" s="232" t="s">
        <v>540</v>
      </c>
      <c r="D77" s="245" t="s">
        <v>339</v>
      </c>
      <c r="E77" s="235">
        <f>+'1. E.S.F 2024 T4 - S.I 2024'!H49</f>
        <v>0</v>
      </c>
      <c r="F77" s="308">
        <v>27</v>
      </c>
    </row>
    <row r="78" spans="1:6">
      <c r="A78" s="238">
        <v>7</v>
      </c>
      <c r="B78" s="232">
        <v>1384900012</v>
      </c>
      <c r="C78" s="232" t="s">
        <v>541</v>
      </c>
      <c r="D78" s="245" t="s">
        <v>339</v>
      </c>
      <c r="E78" s="235">
        <f>+'1. E.S.F 2024 T4 - S.I 2024'!H51</f>
        <v>0</v>
      </c>
      <c r="F78" s="308">
        <v>27</v>
      </c>
    </row>
    <row r="79" spans="1:6">
      <c r="A79" s="238"/>
      <c r="B79" s="15"/>
      <c r="C79" s="246" t="s">
        <v>372</v>
      </c>
      <c r="D79" s="246"/>
      <c r="E79" s="247">
        <f>+E74+E75+E76+E77+E78-E69-E70-E71-E72-E73</f>
        <v>0</v>
      </c>
      <c r="F79" s="308">
        <v>27</v>
      </c>
    </row>
    <row r="80" spans="1:6">
      <c r="A80" s="238"/>
      <c r="B80" s="227"/>
      <c r="C80" s="227"/>
      <c r="D80" s="248"/>
    </row>
    <row r="81" spans="1:6">
      <c r="A81" s="24">
        <v>8</v>
      </c>
      <c r="B81" s="10">
        <v>1384900008</v>
      </c>
      <c r="C81" s="12" t="s">
        <v>543</v>
      </c>
      <c r="D81" s="245" t="s">
        <v>340</v>
      </c>
      <c r="E81" s="235">
        <f>+'1. E.S.F 2024 T4 - S.I 2024'!F48</f>
        <v>0</v>
      </c>
      <c r="F81" s="308">
        <v>28</v>
      </c>
    </row>
    <row r="82" spans="1:6">
      <c r="A82" s="238">
        <v>8</v>
      </c>
      <c r="B82" s="18">
        <v>1384900008</v>
      </c>
      <c r="C82" s="232" t="s">
        <v>542</v>
      </c>
      <c r="D82" s="245" t="s">
        <v>339</v>
      </c>
      <c r="E82" s="235">
        <f>+'1. E.S.F 2024 T4 - S.I 2024'!H48</f>
        <v>0</v>
      </c>
      <c r="F82" s="308">
        <v>28</v>
      </c>
    </row>
    <row r="83" spans="1:6">
      <c r="A83" s="238"/>
      <c r="B83" s="249" t="s">
        <v>373</v>
      </c>
      <c r="C83" s="249"/>
      <c r="D83" s="246"/>
      <c r="E83" s="250">
        <f>+E82-E81</f>
        <v>0</v>
      </c>
      <c r="F83" s="308">
        <v>28</v>
      </c>
    </row>
    <row r="84" spans="1:6">
      <c r="A84" s="238"/>
      <c r="B84" s="227"/>
      <c r="C84" s="227"/>
      <c r="D84" s="245"/>
    </row>
    <row r="85" spans="1:6">
      <c r="A85" s="24">
        <v>9</v>
      </c>
      <c r="B85" s="11">
        <v>2407260001</v>
      </c>
      <c r="C85" s="5" t="s">
        <v>544</v>
      </c>
      <c r="D85" s="245" t="s">
        <v>339</v>
      </c>
      <c r="E85" s="235">
        <f>+'1. E.S.F 2024 T4 - S.I 2024'!F91</f>
        <v>135</v>
      </c>
      <c r="F85" s="308">
        <v>29</v>
      </c>
    </row>
    <row r="86" spans="1:6" ht="37.5" customHeight="1">
      <c r="A86" s="22">
        <v>9</v>
      </c>
      <c r="B86" s="11">
        <v>2407260001</v>
      </c>
      <c r="C86" s="5" t="s">
        <v>545</v>
      </c>
      <c r="D86" s="245" t="s">
        <v>340</v>
      </c>
      <c r="E86" s="235">
        <f>+'1. E.S.F 2024 T4 - S.I 2024'!H91</f>
        <v>22</v>
      </c>
      <c r="F86" s="308">
        <v>29</v>
      </c>
    </row>
    <row r="87" spans="1:6">
      <c r="A87" s="22"/>
      <c r="B87" s="249" t="s">
        <v>374</v>
      </c>
      <c r="C87" s="249"/>
      <c r="D87" s="246"/>
      <c r="E87" s="250">
        <f>+E85-E86</f>
        <v>113</v>
      </c>
      <c r="F87" s="308">
        <v>29</v>
      </c>
    </row>
    <row r="88" spans="1:6">
      <c r="A88" s="22"/>
      <c r="B88" s="11"/>
      <c r="C88" s="5"/>
      <c r="D88" s="245"/>
      <c r="E88" s="231"/>
    </row>
    <row r="89" spans="1:6">
      <c r="A89" s="24">
        <v>10</v>
      </c>
      <c r="B89" s="11">
        <v>2407900001</v>
      </c>
      <c r="C89" s="5" t="s">
        <v>546</v>
      </c>
      <c r="D89" s="245" t="s">
        <v>339</v>
      </c>
      <c r="E89" s="235">
        <f>+'1. E.S.F 2024 T4 - S.I 2024'!F94</f>
        <v>0</v>
      </c>
      <c r="F89" s="308">
        <v>30</v>
      </c>
    </row>
    <row r="90" spans="1:6">
      <c r="A90" s="22">
        <v>10</v>
      </c>
      <c r="B90" s="11">
        <v>2407900001</v>
      </c>
      <c r="C90" s="5" t="s">
        <v>547</v>
      </c>
      <c r="D90" s="245" t="s">
        <v>340</v>
      </c>
      <c r="E90" s="235">
        <f>+'1. E.S.F 2024 T4 - S.I 2024'!H94</f>
        <v>0</v>
      </c>
      <c r="F90" s="308">
        <v>30</v>
      </c>
    </row>
    <row r="91" spans="1:6">
      <c r="A91" s="22"/>
      <c r="B91" s="249" t="s">
        <v>375</v>
      </c>
      <c r="C91" s="249"/>
      <c r="D91" s="246"/>
      <c r="E91" s="250">
        <f>+E89-E90</f>
        <v>0</v>
      </c>
      <c r="F91" s="308"/>
    </row>
    <row r="92" spans="1:6">
      <c r="A92" s="22"/>
      <c r="B92" s="11"/>
      <c r="C92" s="5"/>
      <c r="D92" s="245"/>
      <c r="E92" s="231"/>
    </row>
    <row r="93" spans="1:6">
      <c r="A93" s="24">
        <v>11</v>
      </c>
      <c r="B93" s="11">
        <v>2490400001</v>
      </c>
      <c r="C93" s="5" t="s">
        <v>548</v>
      </c>
      <c r="D93" s="245" t="s">
        <v>339</v>
      </c>
      <c r="E93" s="235">
        <f>+'1. E.S.F 2024 T4 - S.I 2024'!F152</f>
        <v>0</v>
      </c>
      <c r="F93" s="308">
        <v>31</v>
      </c>
    </row>
    <row r="94" spans="1:6">
      <c r="A94" s="251">
        <v>11</v>
      </c>
      <c r="B94" s="11">
        <v>2490400001</v>
      </c>
      <c r="C94" s="5" t="s">
        <v>549</v>
      </c>
      <c r="D94" s="245" t="s">
        <v>340</v>
      </c>
      <c r="E94" s="235">
        <f>+'1. E.S.F 2024 T4 - S.I 2024'!H152</f>
        <v>0</v>
      </c>
      <c r="F94" s="308">
        <v>31</v>
      </c>
    </row>
    <row r="95" spans="1:6">
      <c r="A95" s="251"/>
      <c r="B95" s="249" t="s">
        <v>376</v>
      </c>
      <c r="C95" s="249"/>
      <c r="D95" s="246"/>
      <c r="E95" s="250">
        <f>+E93-E94</f>
        <v>0</v>
      </c>
      <c r="F95" s="308">
        <v>31</v>
      </c>
    </row>
    <row r="96" spans="1:6">
      <c r="A96" s="251"/>
      <c r="B96" s="232"/>
      <c r="C96" s="232"/>
      <c r="D96" s="232"/>
      <c r="E96" s="235"/>
      <c r="F96" s="308"/>
    </row>
    <row r="97" spans="1:6">
      <c r="B97" s="229" t="s">
        <v>350</v>
      </c>
      <c r="C97" s="229"/>
      <c r="E97" s="252"/>
    </row>
    <row r="98" spans="1:6">
      <c r="B98" s="11" t="s">
        <v>351</v>
      </c>
      <c r="C98" s="5" t="s">
        <v>352</v>
      </c>
      <c r="D98" s="225"/>
      <c r="E98" s="235"/>
      <c r="F98" s="308"/>
    </row>
    <row r="99" spans="1:6">
      <c r="A99" s="226">
        <v>12</v>
      </c>
      <c r="B99" s="11">
        <v>5111140001</v>
      </c>
      <c r="C99" s="5" t="s">
        <v>217</v>
      </c>
      <c r="D99" s="253" t="s">
        <v>339</v>
      </c>
      <c r="E99" s="254">
        <f>+'1. E.S.F 2024 T4 - S.I 2024'!F277</f>
        <v>35101509</v>
      </c>
      <c r="F99" s="308">
        <v>32</v>
      </c>
    </row>
    <row r="100" spans="1:6">
      <c r="A100" s="226">
        <v>12</v>
      </c>
      <c r="B100" s="11">
        <v>5111210001</v>
      </c>
      <c r="C100" s="5" t="s">
        <v>222</v>
      </c>
      <c r="D100" s="253" t="s">
        <v>339</v>
      </c>
      <c r="E100" s="254">
        <f>+'1. E.S.F 2024 T4 - S.I 2024'!F285</f>
        <v>16988000</v>
      </c>
      <c r="F100" s="308">
        <v>32</v>
      </c>
    </row>
    <row r="101" spans="1:6">
      <c r="A101" s="226">
        <v>12</v>
      </c>
      <c r="B101" s="11">
        <v>5111220001</v>
      </c>
      <c r="C101" s="5" t="s">
        <v>224</v>
      </c>
      <c r="D101" s="253" t="s">
        <v>339</v>
      </c>
      <c r="E101" s="254">
        <f>+'1. E.S.F 2024 T4 - S.I 2024'!F287</f>
        <v>0</v>
      </c>
      <c r="F101" s="308">
        <v>32</v>
      </c>
    </row>
    <row r="102" spans="1:6">
      <c r="A102" s="226">
        <v>12</v>
      </c>
      <c r="B102" s="11">
        <v>5111230001</v>
      </c>
      <c r="C102" s="5" t="s">
        <v>226</v>
      </c>
      <c r="D102" s="253" t="s">
        <v>339</v>
      </c>
      <c r="E102" s="254">
        <f>+'1. E.S.F 2024 T4 - S.I 2024'!F289</f>
        <v>0</v>
      </c>
      <c r="F102" s="308">
        <v>32</v>
      </c>
    </row>
    <row r="103" spans="1:6">
      <c r="A103" s="226">
        <v>12</v>
      </c>
      <c r="B103" s="11">
        <v>5111250001</v>
      </c>
      <c r="C103" s="5" t="s">
        <v>228</v>
      </c>
      <c r="D103" s="253" t="s">
        <v>339</v>
      </c>
      <c r="E103" s="254">
        <f>+'1. E.S.F 2024 T4 - S.I 2024'!F291</f>
        <v>0</v>
      </c>
      <c r="F103" s="308">
        <v>32</v>
      </c>
    </row>
    <row r="104" spans="1:6">
      <c r="A104" s="226">
        <v>12</v>
      </c>
      <c r="B104" s="11">
        <v>5111500001</v>
      </c>
      <c r="C104" s="5" t="s">
        <v>230</v>
      </c>
      <c r="D104" s="253" t="s">
        <v>339</v>
      </c>
      <c r="E104" s="254">
        <f>+'1. E.S.F 2024 T4 - S.I 2024'!F293</f>
        <v>0</v>
      </c>
      <c r="F104" s="308">
        <v>32</v>
      </c>
    </row>
    <row r="105" spans="1:6">
      <c r="A105" s="226">
        <v>12</v>
      </c>
      <c r="B105" s="11">
        <v>5347900001</v>
      </c>
      <c r="C105" s="5" t="s">
        <v>47</v>
      </c>
      <c r="D105" s="253" t="s">
        <v>339</v>
      </c>
      <c r="E105" s="254">
        <f>+'1. E.S.F 2024 T4 - S.I 2024'!F303</f>
        <v>0</v>
      </c>
      <c r="F105" s="308">
        <v>32</v>
      </c>
    </row>
    <row r="106" spans="1:6">
      <c r="A106" s="226">
        <v>12</v>
      </c>
      <c r="B106" s="11">
        <v>5366060001</v>
      </c>
      <c r="C106" s="5" t="s">
        <v>67</v>
      </c>
      <c r="D106" s="253" t="s">
        <v>339</v>
      </c>
      <c r="E106" s="254">
        <f>+'1. E.S.F 2024 T4 - S.I 2024'!F306</f>
        <v>0</v>
      </c>
      <c r="F106" s="308">
        <v>32</v>
      </c>
    </row>
    <row r="107" spans="1:6">
      <c r="A107" s="226">
        <v>12</v>
      </c>
      <c r="B107" s="11">
        <v>5501050002</v>
      </c>
      <c r="C107" s="5" t="s">
        <v>240</v>
      </c>
      <c r="D107" s="253" t="s">
        <v>339</v>
      </c>
      <c r="E107" s="254">
        <f>+'1. E.S.F 2024 T4 - S.I 2024'!F314</f>
        <v>0</v>
      </c>
      <c r="F107" s="308">
        <v>32</v>
      </c>
    </row>
    <row r="108" spans="1:6">
      <c r="A108" s="226">
        <v>12</v>
      </c>
      <c r="B108" s="11">
        <v>5501050003</v>
      </c>
      <c r="C108" s="5" t="s">
        <v>241</v>
      </c>
      <c r="D108" s="253" t="s">
        <v>339</v>
      </c>
      <c r="E108" s="254">
        <f>+'1. E.S.F 2024 T4 - S.I 2024'!F315</f>
        <v>7999860</v>
      </c>
      <c r="F108" s="308">
        <v>32</v>
      </c>
    </row>
    <row r="109" spans="1:6">
      <c r="A109" s="226">
        <v>12</v>
      </c>
      <c r="B109" s="11">
        <v>5501050004</v>
      </c>
      <c r="C109" s="5" t="s">
        <v>242</v>
      </c>
      <c r="D109" s="253" t="s">
        <v>339</v>
      </c>
      <c r="E109" s="254">
        <f>+'1. E.S.F 2024 T4 - S.I 2024'!F316</f>
        <v>0</v>
      </c>
      <c r="F109" s="308">
        <v>32</v>
      </c>
    </row>
    <row r="110" spans="1:6">
      <c r="A110" s="226">
        <v>12</v>
      </c>
      <c r="B110" s="11">
        <v>5501050005</v>
      </c>
      <c r="C110" s="5" t="s">
        <v>243</v>
      </c>
      <c r="D110" s="253" t="s">
        <v>339</v>
      </c>
      <c r="E110" s="254">
        <f>+'1. E.S.F 2024 T4 - S.I 2024'!F317</f>
        <v>0</v>
      </c>
      <c r="F110" s="308">
        <v>32</v>
      </c>
    </row>
    <row r="111" spans="1:6">
      <c r="A111" s="226">
        <v>12</v>
      </c>
      <c r="B111" s="11">
        <v>5501050006</v>
      </c>
      <c r="C111" s="5" t="s">
        <v>244</v>
      </c>
      <c r="D111" s="253" t="s">
        <v>339</v>
      </c>
      <c r="E111" s="254">
        <f>+'1. E.S.F 2024 T4 - S.I 2024'!F318</f>
        <v>0</v>
      </c>
      <c r="F111" s="308">
        <v>32</v>
      </c>
    </row>
    <row r="112" spans="1:6">
      <c r="A112" s="226">
        <v>12</v>
      </c>
      <c r="B112" s="11">
        <v>5501050007</v>
      </c>
      <c r="C112" s="5" t="s">
        <v>245</v>
      </c>
      <c r="D112" s="253" t="s">
        <v>339</v>
      </c>
      <c r="E112" s="254">
        <f>+'1. E.S.F 2024 T4 - S.I 2024'!F319</f>
        <v>0</v>
      </c>
      <c r="F112" s="308">
        <v>32</v>
      </c>
    </row>
    <row r="113" spans="1:6">
      <c r="A113" s="226">
        <v>12</v>
      </c>
      <c r="B113" s="11">
        <v>5501050008</v>
      </c>
      <c r="C113" s="5" t="s">
        <v>246</v>
      </c>
      <c r="D113" s="253" t="s">
        <v>339</v>
      </c>
      <c r="E113" s="254">
        <f>+'1. E.S.F 2024 T4 - S.I 2024'!F320</f>
        <v>33422500</v>
      </c>
      <c r="F113" s="308">
        <v>32</v>
      </c>
    </row>
    <row r="114" spans="1:6">
      <c r="A114" s="226">
        <v>12</v>
      </c>
      <c r="B114" s="11">
        <v>5501050009</v>
      </c>
      <c r="C114" s="5" t="s">
        <v>247</v>
      </c>
      <c r="D114" s="253" t="s">
        <v>339</v>
      </c>
      <c r="E114" s="254">
        <f>+'1. E.S.F 2024 T4 - S.I 2024'!F321</f>
        <v>0</v>
      </c>
      <c r="F114" s="308">
        <v>32</v>
      </c>
    </row>
    <row r="115" spans="1:6">
      <c r="A115" s="226">
        <v>12</v>
      </c>
      <c r="B115" s="11">
        <v>5501050010</v>
      </c>
      <c r="C115" s="5" t="s">
        <v>248</v>
      </c>
      <c r="D115" s="253" t="s">
        <v>339</v>
      </c>
      <c r="E115" s="254">
        <f>+'1. E.S.F 2024 T4 - S.I 2024'!F322</f>
        <v>0</v>
      </c>
      <c r="F115" s="308">
        <v>32</v>
      </c>
    </row>
    <row r="116" spans="1:6">
      <c r="A116" s="226">
        <v>12</v>
      </c>
      <c r="B116" s="11">
        <v>5501050011</v>
      </c>
      <c r="C116" s="5" t="s">
        <v>249</v>
      </c>
      <c r="D116" s="253" t="s">
        <v>339</v>
      </c>
      <c r="E116" s="254">
        <f>+'1. E.S.F 2024 T4 - S.I 2024'!F323</f>
        <v>5655000</v>
      </c>
      <c r="F116" s="308">
        <v>32</v>
      </c>
    </row>
    <row r="117" spans="1:6">
      <c r="A117" s="226">
        <v>12</v>
      </c>
      <c r="B117" s="11">
        <v>5501050013</v>
      </c>
      <c r="C117" s="5" t="s">
        <v>251</v>
      </c>
      <c r="D117" s="253" t="s">
        <v>339</v>
      </c>
      <c r="E117" s="254">
        <f>+'1. E.S.F 2024 T4 - S.I 2024'!F325</f>
        <v>15000000</v>
      </c>
      <c r="F117" s="308">
        <v>32</v>
      </c>
    </row>
    <row r="118" spans="1:6">
      <c r="A118" s="226">
        <v>12</v>
      </c>
      <c r="B118" s="11">
        <v>5501050014</v>
      </c>
      <c r="C118" s="5" t="s">
        <v>252</v>
      </c>
      <c r="D118" s="253" t="s">
        <v>339</v>
      </c>
      <c r="E118" s="254">
        <f>+'1. E.S.F 2024 T4 - S.I 2024'!F326</f>
        <v>0</v>
      </c>
      <c r="F118" s="308">
        <v>32</v>
      </c>
    </row>
    <row r="119" spans="1:6">
      <c r="A119" s="226">
        <v>12</v>
      </c>
      <c r="B119" s="217" t="s">
        <v>377</v>
      </c>
      <c r="C119" s="218"/>
      <c r="D119" s="255"/>
      <c r="E119" s="256">
        <f>SUM(E99:E118)</f>
        <v>114166869</v>
      </c>
      <c r="F119" s="308">
        <v>32</v>
      </c>
    </row>
    <row r="120" spans="1:6">
      <c r="A120" s="226">
        <v>12</v>
      </c>
      <c r="B120" s="320">
        <v>2401010001</v>
      </c>
      <c r="C120" s="321" t="s">
        <v>572</v>
      </c>
      <c r="D120" s="322" t="s">
        <v>339</v>
      </c>
      <c r="E120" s="323">
        <f>+'1. E.S.F 2024 T4 - S.I 2024'!H86</f>
        <v>0</v>
      </c>
      <c r="F120" s="308">
        <v>32</v>
      </c>
    </row>
    <row r="121" spans="1:6">
      <c r="A121" s="226">
        <v>12</v>
      </c>
      <c r="B121" s="320">
        <v>2401010001</v>
      </c>
      <c r="C121" s="321" t="s">
        <v>573</v>
      </c>
      <c r="D121" s="322" t="s">
        <v>340</v>
      </c>
      <c r="E121" s="323">
        <f>+'1. E.S.F 2024 T4 - S.I 2024'!F86</f>
        <v>0</v>
      </c>
      <c r="F121" s="308">
        <v>32</v>
      </c>
    </row>
    <row r="122" spans="1:6">
      <c r="A122" s="226">
        <v>12</v>
      </c>
      <c r="B122" s="320">
        <v>5804230027</v>
      </c>
      <c r="C122" s="321" t="s">
        <v>257</v>
      </c>
      <c r="D122" s="322" t="s">
        <v>339</v>
      </c>
      <c r="E122" s="323">
        <f>+'1. E.S.F 2024 T4 - S.I 2024'!F333</f>
        <v>0</v>
      </c>
      <c r="F122" s="308">
        <v>32</v>
      </c>
    </row>
    <row r="123" spans="1:6">
      <c r="A123" s="226">
        <v>12</v>
      </c>
      <c r="B123" s="320">
        <v>5804230028</v>
      </c>
      <c r="C123" s="321" t="s">
        <v>257</v>
      </c>
      <c r="D123" s="322" t="s">
        <v>339</v>
      </c>
      <c r="E123" s="323">
        <f>+'1. E.S.F 2024 T4 - S.I 2024'!F334</f>
        <v>0</v>
      </c>
      <c r="F123" s="308">
        <v>32</v>
      </c>
    </row>
    <row r="124" spans="1:6" ht="21.75" customHeight="1">
      <c r="A124" s="226">
        <v>12</v>
      </c>
      <c r="B124" s="217" t="s">
        <v>378</v>
      </c>
      <c r="C124" s="218"/>
      <c r="D124" s="255"/>
      <c r="E124" s="256">
        <f>+E119+E120-E121</f>
        <v>114166869</v>
      </c>
      <c r="F124" s="308">
        <v>32</v>
      </c>
    </row>
    <row r="125" spans="1:6">
      <c r="B125" s="243"/>
      <c r="C125" s="243"/>
      <c r="D125" s="258"/>
      <c r="E125" s="259"/>
    </row>
    <row r="126" spans="1:6" ht="26.5">
      <c r="B126" s="260" t="s">
        <v>344</v>
      </c>
      <c r="C126" s="260"/>
      <c r="D126" s="258"/>
      <c r="E126" s="261"/>
    </row>
    <row r="127" spans="1:6">
      <c r="A127" s="262">
        <v>13</v>
      </c>
      <c r="B127" s="219">
        <v>5111170001</v>
      </c>
      <c r="C127" s="220" t="s">
        <v>550</v>
      </c>
      <c r="D127" s="253" t="s">
        <v>339</v>
      </c>
      <c r="E127" s="257">
        <f>+'1. E.S.F 2024 T4 - S.I 2024'!F280</f>
        <v>0</v>
      </c>
      <c r="F127" s="308">
        <v>33</v>
      </c>
    </row>
    <row r="128" spans="1:6">
      <c r="A128" s="226">
        <v>13</v>
      </c>
      <c r="B128" s="220">
        <v>2490510001</v>
      </c>
      <c r="C128" s="220" t="s">
        <v>551</v>
      </c>
      <c r="D128" s="253" t="s">
        <v>339</v>
      </c>
      <c r="E128" s="257">
        <f>+'1. E.S.F 2024 T4 - S.I 2024'!H154</f>
        <v>0</v>
      </c>
      <c r="F128" s="308">
        <v>33</v>
      </c>
    </row>
    <row r="129" spans="1:6">
      <c r="A129" s="226">
        <v>13</v>
      </c>
      <c r="B129" s="221">
        <v>2490510001</v>
      </c>
      <c r="C129" s="224" t="s">
        <v>552</v>
      </c>
      <c r="D129" s="263" t="s">
        <v>340</v>
      </c>
      <c r="E129" s="264">
        <f>+'1. E.S.F 2024 T4 - S.I 2024'!F154</f>
        <v>0</v>
      </c>
      <c r="F129" s="308">
        <v>33</v>
      </c>
    </row>
    <row r="130" spans="1:6">
      <c r="B130" s="249" t="s">
        <v>338</v>
      </c>
      <c r="C130" s="249"/>
      <c r="D130" s="249"/>
      <c r="E130" s="247">
        <f>+E127+E128-E129</f>
        <v>0</v>
      </c>
      <c r="F130" s="308">
        <v>33</v>
      </c>
    </row>
    <row r="131" spans="1:6">
      <c r="B131" s="229"/>
      <c r="C131" s="229"/>
      <c r="E131" s="252"/>
    </row>
    <row r="132" spans="1:6">
      <c r="B132" s="229" t="s">
        <v>32</v>
      </c>
      <c r="C132" s="229"/>
      <c r="E132" s="252"/>
    </row>
    <row r="133" spans="1:6">
      <c r="A133" s="265">
        <v>14</v>
      </c>
      <c r="B133" s="220">
        <v>5111180001</v>
      </c>
      <c r="C133" s="220" t="s">
        <v>341</v>
      </c>
      <c r="D133" s="266" t="s">
        <v>339</v>
      </c>
      <c r="E133" s="257">
        <f>+'1. E.S.F 2024 T4 - S.I 2024'!F282</f>
        <v>0</v>
      </c>
      <c r="F133" s="308">
        <v>34</v>
      </c>
    </row>
    <row r="134" spans="1:6">
      <c r="A134" s="226">
        <v>14</v>
      </c>
      <c r="B134" s="220">
        <v>5111180002</v>
      </c>
      <c r="C134" s="220" t="s">
        <v>342</v>
      </c>
      <c r="D134" s="266" t="s">
        <v>339</v>
      </c>
      <c r="E134" s="257">
        <f>+'1. E.S.F 2024 T4 - S.I 2024'!F283</f>
        <v>0</v>
      </c>
      <c r="F134" s="308">
        <v>34</v>
      </c>
    </row>
    <row r="135" spans="1:6">
      <c r="A135" s="226">
        <v>14</v>
      </c>
      <c r="B135" s="220">
        <v>2490580001</v>
      </c>
      <c r="C135" s="225" t="s">
        <v>574</v>
      </c>
      <c r="D135" s="267" t="s">
        <v>339</v>
      </c>
      <c r="E135" s="268">
        <f>+'1. E.S.F 2024 T4 - S.I 2024'!H162</f>
        <v>0</v>
      </c>
      <c r="F135" s="308">
        <v>34</v>
      </c>
    </row>
    <row r="136" spans="1:6">
      <c r="A136" s="226">
        <v>14</v>
      </c>
      <c r="B136" s="220">
        <v>2490580001</v>
      </c>
      <c r="C136" s="225" t="s">
        <v>575</v>
      </c>
      <c r="D136" s="267" t="s">
        <v>340</v>
      </c>
      <c r="E136" s="235">
        <f>+'1. E.S.F 2024 T4 - S.I 2024'!F162</f>
        <v>0</v>
      </c>
      <c r="F136" s="308">
        <v>34</v>
      </c>
    </row>
    <row r="137" spans="1:6">
      <c r="B137" s="249" t="s">
        <v>343</v>
      </c>
      <c r="C137" s="249"/>
      <c r="D137" s="262"/>
      <c r="E137" s="247">
        <f>+E133+E134+E135-E136</f>
        <v>0</v>
      </c>
      <c r="F137" s="308">
        <v>34</v>
      </c>
    </row>
    <row r="138" spans="1:6">
      <c r="B138" s="229"/>
      <c r="C138" s="229"/>
      <c r="D138" s="226"/>
      <c r="E138" s="252"/>
    </row>
    <row r="139" spans="1:6">
      <c r="B139" s="228" t="s">
        <v>345</v>
      </c>
    </row>
    <row r="140" spans="1:6">
      <c r="A140" s="265">
        <v>15</v>
      </c>
      <c r="B140" s="220">
        <v>5111790001</v>
      </c>
      <c r="C140" s="220" t="s">
        <v>135</v>
      </c>
      <c r="D140" s="253" t="s">
        <v>339</v>
      </c>
      <c r="E140" s="257">
        <f>+'1. E.S.F 2024 T4 - S.I 2024'!F295</f>
        <v>14112000</v>
      </c>
      <c r="F140" s="308">
        <v>35</v>
      </c>
    </row>
    <row r="141" spans="1:6">
      <c r="A141" s="226">
        <v>15</v>
      </c>
      <c r="B141" s="220">
        <v>2490540001</v>
      </c>
      <c r="C141" s="225" t="s">
        <v>553</v>
      </c>
      <c r="D141" s="253" t="s">
        <v>339</v>
      </c>
      <c r="E141" s="235">
        <f>+'1. E.S.F 2024 T4 - S.I 2024'!H158</f>
        <v>1119888</v>
      </c>
      <c r="F141" s="308">
        <v>35</v>
      </c>
    </row>
    <row r="142" spans="1:6">
      <c r="A142" s="226">
        <v>15</v>
      </c>
      <c r="B142" s="220">
        <v>2490540001</v>
      </c>
      <c r="C142" s="225" t="s">
        <v>554</v>
      </c>
      <c r="D142" s="225" t="s">
        <v>340</v>
      </c>
      <c r="E142" s="235">
        <f>+'1. E.S.F 2024 T4 - S.I 2024'!F158</f>
        <v>2281000</v>
      </c>
      <c r="F142" s="308">
        <v>35</v>
      </c>
    </row>
    <row r="143" spans="1:6">
      <c r="B143" s="249" t="s">
        <v>346</v>
      </c>
      <c r="C143" s="249"/>
      <c r="D143" s="249"/>
      <c r="E143" s="247">
        <f>+E140+E141-E142</f>
        <v>12950888</v>
      </c>
      <c r="F143" s="308">
        <v>35</v>
      </c>
    </row>
    <row r="145" spans="1:6">
      <c r="B145" s="229" t="s">
        <v>89</v>
      </c>
    </row>
    <row r="146" spans="1:6">
      <c r="A146" s="265">
        <v>16</v>
      </c>
      <c r="B146" s="220">
        <v>5111800001</v>
      </c>
      <c r="C146" s="220" t="s">
        <v>555</v>
      </c>
      <c r="D146" s="253" t="s">
        <v>339</v>
      </c>
      <c r="E146" s="257">
        <f>+'1. E.S.F 2024 T4 - S.I 2024'!F297</f>
        <v>5668445</v>
      </c>
      <c r="F146" s="308">
        <v>36</v>
      </c>
    </row>
    <row r="147" spans="1:6">
      <c r="A147" s="226">
        <v>16</v>
      </c>
      <c r="B147" s="220">
        <v>2490550001</v>
      </c>
      <c r="C147" s="220" t="s">
        <v>556</v>
      </c>
      <c r="D147" s="253" t="s">
        <v>339</v>
      </c>
      <c r="E147" s="257">
        <f>+'1. E.S.F 2024 T4 - S.I 2024'!H160</f>
        <v>0</v>
      </c>
      <c r="F147" s="308">
        <v>36</v>
      </c>
    </row>
    <row r="148" spans="1:6">
      <c r="A148" s="226">
        <v>16</v>
      </c>
      <c r="B148" s="220">
        <v>2490550001</v>
      </c>
      <c r="C148" s="220" t="s">
        <v>557</v>
      </c>
      <c r="D148" s="225" t="s">
        <v>340</v>
      </c>
      <c r="E148" s="257">
        <f>+'1. E.S.F 2024 T4 - S.I 2024'!F160</f>
        <v>0</v>
      </c>
      <c r="F148" s="308">
        <v>36</v>
      </c>
    </row>
    <row r="149" spans="1:6">
      <c r="B149" s="249" t="s">
        <v>347</v>
      </c>
      <c r="C149" s="249"/>
      <c r="D149" s="249"/>
      <c r="E149" s="247">
        <f>+E146+E147-E148</f>
        <v>5668445</v>
      </c>
      <c r="F149" s="308">
        <v>36</v>
      </c>
    </row>
    <row r="151" spans="1:6">
      <c r="A151" s="226" t="s">
        <v>396</v>
      </c>
      <c r="B151" s="220">
        <v>5111900001</v>
      </c>
      <c r="C151" s="220" t="s">
        <v>468</v>
      </c>
      <c r="D151" s="253" t="s">
        <v>339</v>
      </c>
      <c r="E151" s="257">
        <f>+'1. E.S.F 2024 T4 - S.I 2024'!F299</f>
        <v>0</v>
      </c>
      <c r="F151" s="308">
        <v>37</v>
      </c>
    </row>
    <row r="152" spans="1:6">
      <c r="B152" s="269" t="s">
        <v>337</v>
      </c>
      <c r="C152" s="269"/>
      <c r="D152" s="249"/>
      <c r="E152" s="270">
        <f>+E151</f>
        <v>0</v>
      </c>
      <c r="F152" s="308">
        <v>37</v>
      </c>
    </row>
    <row r="154" spans="1:6">
      <c r="B154" s="229" t="s">
        <v>348</v>
      </c>
    </row>
    <row r="155" spans="1:6">
      <c r="A155" s="265">
        <v>17</v>
      </c>
      <c r="B155" s="220">
        <v>5802400001</v>
      </c>
      <c r="C155" s="220" t="s">
        <v>558</v>
      </c>
      <c r="D155" s="253" t="s">
        <v>339</v>
      </c>
      <c r="E155" s="257">
        <f>+'1. E.S.F 2024 T4 - S.I 2024'!F330</f>
        <v>6557</v>
      </c>
      <c r="F155" s="308">
        <v>38</v>
      </c>
    </row>
    <row r="156" spans="1:6">
      <c r="A156" s="226">
        <v>17</v>
      </c>
      <c r="B156" s="220">
        <v>2490530001</v>
      </c>
      <c r="C156" s="220" t="s">
        <v>559</v>
      </c>
      <c r="D156" s="253" t="s">
        <v>339</v>
      </c>
      <c r="E156" s="257">
        <f>+'1. E.S.F 2024 T4 - S.I 2024'!H156</f>
        <v>0</v>
      </c>
      <c r="F156" s="308">
        <v>38</v>
      </c>
    </row>
    <row r="157" spans="1:6">
      <c r="A157" s="226">
        <v>17</v>
      </c>
      <c r="B157" s="220">
        <v>2490530001</v>
      </c>
      <c r="C157" s="220" t="s">
        <v>560</v>
      </c>
      <c r="D157" s="225" t="s">
        <v>340</v>
      </c>
      <c r="E157" s="257">
        <f>+'1. E.S.F 2024 T4 - S.I 2024'!F156</f>
        <v>0</v>
      </c>
      <c r="F157" s="308">
        <v>38</v>
      </c>
    </row>
    <row r="158" spans="1:6">
      <c r="B158" s="249" t="s">
        <v>355</v>
      </c>
      <c r="C158" s="249"/>
      <c r="D158" s="249"/>
      <c r="E158" s="247">
        <f>+E155+E156-E157</f>
        <v>6557</v>
      </c>
      <c r="F158" s="308">
        <v>38</v>
      </c>
    </row>
    <row r="159" spans="1:6">
      <c r="A159" s="228"/>
      <c r="D159" s="228"/>
      <c r="F159" s="228"/>
    </row>
    <row r="160" spans="1:6">
      <c r="B160" s="229" t="s">
        <v>353</v>
      </c>
    </row>
    <row r="161" spans="1:6">
      <c r="B161" s="229" t="s">
        <v>354</v>
      </c>
    </row>
    <row r="162" spans="1:6">
      <c r="A162" s="265">
        <v>18</v>
      </c>
      <c r="B162" s="222">
        <v>2436</v>
      </c>
      <c r="C162" s="222" t="s">
        <v>561</v>
      </c>
      <c r="D162" s="225" t="s">
        <v>340</v>
      </c>
      <c r="E162" s="235">
        <f>+'1. E.S.F 2024 T4 - S.I 2024'!F95</f>
        <v>35000</v>
      </c>
      <c r="F162" s="308">
        <v>39</v>
      </c>
    </row>
    <row r="163" spans="1:6">
      <c r="A163" s="226">
        <v>18</v>
      </c>
      <c r="B163" s="222">
        <v>2436</v>
      </c>
      <c r="C163" s="222" t="s">
        <v>562</v>
      </c>
      <c r="D163" s="225" t="s">
        <v>339</v>
      </c>
      <c r="E163" s="235">
        <f>+'1. E.S.F 2024 T4 - S.I 2024'!H95</f>
        <v>0</v>
      </c>
      <c r="F163" s="308">
        <v>39</v>
      </c>
    </row>
    <row r="164" spans="1:6">
      <c r="B164" s="249" t="s">
        <v>356</v>
      </c>
      <c r="C164" s="249"/>
      <c r="D164" s="249"/>
      <c r="E164" s="247">
        <f>-E162+E163</f>
        <v>-35000</v>
      </c>
      <c r="F164" s="308"/>
    </row>
    <row r="166" spans="1:6">
      <c r="B166" s="225" t="s">
        <v>357</v>
      </c>
      <c r="C166" s="222"/>
      <c r="D166" s="225"/>
      <c r="E166" s="235"/>
      <c r="F166" s="308"/>
    </row>
    <row r="167" spans="1:6">
      <c r="A167" s="265">
        <v>19</v>
      </c>
      <c r="B167" s="222">
        <v>2440230001</v>
      </c>
      <c r="C167" s="222" t="s">
        <v>576</v>
      </c>
      <c r="D167" s="225" t="s">
        <v>340</v>
      </c>
      <c r="E167" s="235">
        <f>+'1. E.S.F 2024 T4 - S.I 2024'!F137</f>
        <v>0</v>
      </c>
      <c r="F167" s="308">
        <v>40</v>
      </c>
    </row>
    <row r="168" spans="1:6">
      <c r="A168" s="226">
        <v>19</v>
      </c>
      <c r="B168" s="222">
        <v>2440230001</v>
      </c>
      <c r="C168" s="222" t="s">
        <v>577</v>
      </c>
      <c r="D168" s="225" t="s">
        <v>339</v>
      </c>
      <c r="E168" s="235">
        <f>+'1. E.S.F 2024 T4 - S.I 2024'!H137</f>
        <v>0</v>
      </c>
      <c r="F168" s="308">
        <v>40</v>
      </c>
    </row>
    <row r="169" spans="1:6">
      <c r="B169" s="249" t="s">
        <v>358</v>
      </c>
      <c r="C169" s="249"/>
      <c r="D169" s="249"/>
      <c r="E169" s="247">
        <f>-E167+E168</f>
        <v>0</v>
      </c>
      <c r="F169" s="308">
        <v>40</v>
      </c>
    </row>
    <row r="170" spans="1:6">
      <c r="B170" s="229"/>
      <c r="C170" s="229"/>
      <c r="E170" s="252"/>
    </row>
    <row r="171" spans="1:6">
      <c r="A171" s="265">
        <v>20</v>
      </c>
      <c r="B171" s="225" t="s">
        <v>359</v>
      </c>
      <c r="C171" s="222"/>
      <c r="D171" s="225"/>
      <c r="E171" s="235"/>
      <c r="F171" s="308"/>
    </row>
    <row r="172" spans="1:6">
      <c r="A172" s="226">
        <v>20</v>
      </c>
      <c r="B172" s="222">
        <v>2440240001</v>
      </c>
      <c r="C172" s="222" t="s">
        <v>578</v>
      </c>
      <c r="D172" s="225" t="s">
        <v>340</v>
      </c>
      <c r="E172" s="235">
        <f>+'1. E.S.F 2024 T4 - S.I 2024'!F140</f>
        <v>0</v>
      </c>
      <c r="F172" s="308">
        <v>41</v>
      </c>
    </row>
    <row r="173" spans="1:6">
      <c r="A173" s="226">
        <v>20</v>
      </c>
      <c r="B173" s="222">
        <v>2440240001</v>
      </c>
      <c r="C173" s="222" t="s">
        <v>579</v>
      </c>
      <c r="D173" s="225" t="s">
        <v>339</v>
      </c>
      <c r="E173" s="235">
        <f>+'1. E.S.F 2024 T4 - S.I 2024'!H140</f>
        <v>0</v>
      </c>
      <c r="F173" s="308">
        <v>41</v>
      </c>
    </row>
    <row r="174" spans="1:6">
      <c r="B174" s="249" t="s">
        <v>360</v>
      </c>
      <c r="C174" s="249"/>
      <c r="D174" s="249"/>
      <c r="E174" s="271">
        <f>-E172+E173</f>
        <v>0</v>
      </c>
      <c r="F174" s="308">
        <v>41</v>
      </c>
    </row>
    <row r="175" spans="1:6">
      <c r="B175" s="52"/>
      <c r="C175" s="52"/>
      <c r="D175" s="52"/>
      <c r="E175" s="272"/>
      <c r="F175" s="273"/>
    </row>
    <row r="176" spans="1:6">
      <c r="A176" s="226">
        <v>22</v>
      </c>
      <c r="B176" s="225" t="s">
        <v>485</v>
      </c>
      <c r="C176" s="222"/>
      <c r="D176" s="225"/>
      <c r="E176" s="235"/>
      <c r="F176" s="308"/>
    </row>
    <row r="177" spans="1:7">
      <c r="A177" s="226">
        <v>22</v>
      </c>
      <c r="B177" s="222">
        <v>2440350001</v>
      </c>
      <c r="C177" s="222" t="s">
        <v>578</v>
      </c>
      <c r="D177" s="225" t="s">
        <v>340</v>
      </c>
      <c r="E177" s="235">
        <f>+'1. E.S.F 2024 T4 - S.I 2024'!F143</f>
        <v>0</v>
      </c>
      <c r="F177" s="308">
        <v>42</v>
      </c>
    </row>
    <row r="178" spans="1:7">
      <c r="A178" s="226">
        <v>22</v>
      </c>
      <c r="B178" s="222">
        <v>2440350001</v>
      </c>
      <c r="C178" s="222" t="s">
        <v>579</v>
      </c>
      <c r="D178" s="225" t="s">
        <v>339</v>
      </c>
      <c r="E178" s="235">
        <f>+'1. E.S.F 2024 T4 - S.I 2024'!H143</f>
        <v>0</v>
      </c>
      <c r="F178" s="308">
        <v>42</v>
      </c>
    </row>
    <row r="179" spans="1:7">
      <c r="B179" s="249" t="s">
        <v>360</v>
      </c>
      <c r="C179" s="249"/>
      <c r="D179" s="249"/>
      <c r="E179" s="271">
        <f>-E177+E178</f>
        <v>0</v>
      </c>
      <c r="F179" s="308">
        <v>42</v>
      </c>
    </row>
    <row r="180" spans="1:7">
      <c r="B180" s="274"/>
      <c r="C180" s="274"/>
      <c r="D180" s="274"/>
      <c r="E180" s="275"/>
    </row>
    <row r="181" spans="1:7">
      <c r="A181" s="226">
        <v>23</v>
      </c>
      <c r="B181" s="225" t="s">
        <v>488</v>
      </c>
      <c r="C181" s="222"/>
      <c r="D181" s="225"/>
      <c r="E181" s="235"/>
      <c r="F181" s="308"/>
    </row>
    <row r="182" spans="1:7">
      <c r="A182" s="226">
        <v>23</v>
      </c>
      <c r="B182" s="276">
        <v>2440350002</v>
      </c>
      <c r="C182" s="222" t="s">
        <v>578</v>
      </c>
      <c r="D182" s="225" t="s">
        <v>340</v>
      </c>
      <c r="E182" s="235">
        <f>+'1. E.S.F 2024 T4 - S.I 2024'!F144</f>
        <v>0</v>
      </c>
      <c r="F182" s="308">
        <v>43</v>
      </c>
    </row>
    <row r="183" spans="1:7">
      <c r="A183" s="226">
        <v>23</v>
      </c>
      <c r="B183" s="276">
        <v>2440350002</v>
      </c>
      <c r="C183" s="222" t="s">
        <v>579</v>
      </c>
      <c r="D183" s="225" t="s">
        <v>339</v>
      </c>
      <c r="E183" s="235">
        <f>+'1. E.S.F 2024 T4 - S.I 2024'!H144</f>
        <v>0</v>
      </c>
      <c r="F183" s="308">
        <v>43</v>
      </c>
    </row>
    <row r="184" spans="1:7">
      <c r="B184" s="249" t="s">
        <v>360</v>
      </c>
      <c r="C184" s="249"/>
      <c r="D184" s="249"/>
      <c r="E184" s="271">
        <f>-E182+E183</f>
        <v>0</v>
      </c>
      <c r="F184" s="308">
        <v>43</v>
      </c>
    </row>
    <row r="185" spans="1:7">
      <c r="B185" s="229"/>
      <c r="C185" s="229"/>
      <c r="E185" s="252"/>
    </row>
    <row r="186" spans="1:7">
      <c r="A186" s="262">
        <v>21</v>
      </c>
      <c r="B186" s="225" t="s">
        <v>362</v>
      </c>
      <c r="C186" s="225"/>
      <c r="D186" s="225"/>
      <c r="E186" s="277"/>
      <c r="F186" s="314"/>
    </row>
    <row r="187" spans="1:7">
      <c r="A187" s="267">
        <v>21</v>
      </c>
      <c r="B187" s="220">
        <v>5111140002</v>
      </c>
      <c r="C187" s="220" t="s">
        <v>218</v>
      </c>
      <c r="D187" s="253" t="s">
        <v>339</v>
      </c>
      <c r="E187" s="278">
        <f>+'1. E.S.F 2024 T4 - S.I 2024'!F278</f>
        <v>15152211</v>
      </c>
      <c r="F187" s="314"/>
    </row>
    <row r="188" spans="1:7">
      <c r="A188" s="267">
        <v>21</v>
      </c>
      <c r="B188" s="220">
        <v>5423070001</v>
      </c>
      <c r="C188" s="220" t="s">
        <v>361</v>
      </c>
      <c r="D188" s="253" t="s">
        <v>339</v>
      </c>
      <c r="E188" s="278">
        <f>+'1. E.S.F 2024 T4 - S.I 2024'!F310</f>
        <v>5841710</v>
      </c>
      <c r="F188" s="314"/>
    </row>
    <row r="189" spans="1:7">
      <c r="A189" s="267">
        <v>21</v>
      </c>
      <c r="B189" s="220">
        <v>5501050012</v>
      </c>
      <c r="C189" s="220" t="s">
        <v>250</v>
      </c>
      <c r="D189" s="253" t="s">
        <v>339</v>
      </c>
      <c r="E189" s="278">
        <f>+'1. E.S.F 2024 T4 - S.I 2024'!F324</f>
        <v>4426800</v>
      </c>
      <c r="F189" s="314"/>
    </row>
    <row r="190" spans="1:7" ht="38.5">
      <c r="A190" s="283">
        <v>21</v>
      </c>
      <c r="B190" s="284"/>
      <c r="C190" s="284" t="s">
        <v>563</v>
      </c>
      <c r="D190" s="285" t="s">
        <v>339</v>
      </c>
      <c r="E190" s="286">
        <f>+E187+E188+E189</f>
        <v>25420721</v>
      </c>
      <c r="F190" s="315"/>
    </row>
    <row r="191" spans="1:7" ht="39" customHeight="1">
      <c r="A191" s="283">
        <v>21</v>
      </c>
      <c r="B191" s="284">
        <v>1635</v>
      </c>
      <c r="C191" s="284" t="s">
        <v>565</v>
      </c>
      <c r="D191" s="285" t="s">
        <v>339</v>
      </c>
      <c r="E191" s="286">
        <f>+'1. E.S.F 2024 T4 - S.I 2024'!F61</f>
        <v>0</v>
      </c>
      <c r="F191" s="316"/>
    </row>
    <row r="192" spans="1:7">
      <c r="A192" s="287">
        <v>21</v>
      </c>
      <c r="B192" s="288">
        <v>1635</v>
      </c>
      <c r="C192" s="288" t="s">
        <v>564</v>
      </c>
      <c r="D192" s="289" t="s">
        <v>340</v>
      </c>
      <c r="E192" s="290">
        <f>+'1. E.S.F 2024 T4 - S.I 2024'!H61</f>
        <v>0</v>
      </c>
      <c r="F192" s="317"/>
      <c r="G192" s="273"/>
    </row>
    <row r="193" spans="1:7">
      <c r="A193" s="283"/>
      <c r="B193" s="284"/>
      <c r="C193" s="284" t="s">
        <v>569</v>
      </c>
      <c r="D193" s="306"/>
      <c r="E193" s="307">
        <f>+E190+E191-E192</f>
        <v>25420721</v>
      </c>
      <c r="F193" s="318"/>
      <c r="G193" s="273"/>
    </row>
    <row r="194" spans="1:7">
      <c r="A194" s="287">
        <v>21</v>
      </c>
      <c r="B194" s="291">
        <v>3109010111</v>
      </c>
      <c r="C194" s="292" t="s">
        <v>158</v>
      </c>
      <c r="D194" s="289" t="s">
        <v>340</v>
      </c>
      <c r="E194" s="290">
        <f>-'1. E.S.F 2024 T4 - S.I 2024'!F188+'1. E.S.F 2024 T4 - S.I 2024'!H188</f>
        <v>0</v>
      </c>
      <c r="F194" s="319"/>
      <c r="G194" s="273"/>
    </row>
    <row r="195" spans="1:7">
      <c r="A195" s="287">
        <v>21</v>
      </c>
      <c r="B195" s="291">
        <v>3109010112</v>
      </c>
      <c r="C195" s="292" t="s">
        <v>159</v>
      </c>
      <c r="D195" s="289" t="s">
        <v>340</v>
      </c>
      <c r="E195" s="290">
        <f>-'1. E.S.F 2024 T4 - S.I 2024'!F189+'1. E.S.F 2024 T4 - S.I 2024'!H189</f>
        <v>0</v>
      </c>
      <c r="F195" s="319"/>
      <c r="G195" s="273"/>
    </row>
    <row r="196" spans="1:7">
      <c r="A196" s="287">
        <v>21</v>
      </c>
      <c r="B196" s="291">
        <v>3109010113</v>
      </c>
      <c r="C196" s="292" t="s">
        <v>160</v>
      </c>
      <c r="D196" s="289" t="s">
        <v>340</v>
      </c>
      <c r="E196" s="290">
        <f>-'1. E.S.F 2024 T4 - S.I 2024'!F190+'1. E.S.F 2024 T4 - S.I 2024'!H190</f>
        <v>0</v>
      </c>
      <c r="F196" s="319"/>
      <c r="G196" s="273"/>
    </row>
    <row r="197" spans="1:7">
      <c r="A197" s="287">
        <v>21</v>
      </c>
      <c r="B197" s="291">
        <v>3109010114</v>
      </c>
      <c r="C197" s="292" t="s">
        <v>161</v>
      </c>
      <c r="D197" s="289" t="s">
        <v>340</v>
      </c>
      <c r="E197" s="290">
        <f>-'1. E.S.F 2024 T4 - S.I 2024'!F191+'1. E.S.F 2024 T4 - S.I 2024'!H191</f>
        <v>0</v>
      </c>
      <c r="F197" s="319"/>
      <c r="G197" s="273"/>
    </row>
    <row r="198" spans="1:7">
      <c r="A198" s="287">
        <v>21</v>
      </c>
      <c r="B198" s="291">
        <v>3109010115</v>
      </c>
      <c r="C198" s="292" t="s">
        <v>287</v>
      </c>
      <c r="D198" s="289" t="s">
        <v>340</v>
      </c>
      <c r="E198" s="290">
        <f>-'1. E.S.F 2024 T4 - S.I 2024'!F192+'1. E.S.F 2024 T4 - S.I 2024'!H192</f>
        <v>0</v>
      </c>
      <c r="F198" s="319"/>
      <c r="G198" s="273"/>
    </row>
    <row r="199" spans="1:7">
      <c r="A199" s="287">
        <v>21</v>
      </c>
      <c r="B199" s="291">
        <v>3109010116</v>
      </c>
      <c r="C199" s="292" t="s">
        <v>474</v>
      </c>
      <c r="D199" s="289" t="s">
        <v>340</v>
      </c>
      <c r="E199" s="290">
        <f>-'1. E.S.F 2024 T4 - S.I 2024'!F193+'1. E.S.F 2024 T4 - S.I 2024'!H193</f>
        <v>0</v>
      </c>
      <c r="F199" s="319"/>
      <c r="G199" s="273"/>
    </row>
    <row r="200" spans="1:7">
      <c r="A200" s="287">
        <v>21</v>
      </c>
      <c r="B200" s="291">
        <v>3109010117</v>
      </c>
      <c r="C200" s="292" t="s">
        <v>496</v>
      </c>
      <c r="D200" s="289" t="s">
        <v>340</v>
      </c>
      <c r="E200" s="290">
        <f>-'1. E.S.F 2024 T4 - S.I 2024'!F194+'1. E.S.F 2024 T4 - S.I 2024'!H194</f>
        <v>0</v>
      </c>
      <c r="F200" s="319"/>
      <c r="G200" s="273"/>
    </row>
    <row r="201" spans="1:7">
      <c r="A201" s="287">
        <v>21</v>
      </c>
      <c r="B201" s="291">
        <v>3109020011</v>
      </c>
      <c r="C201" s="292" t="s">
        <v>158</v>
      </c>
      <c r="D201" s="289" t="s">
        <v>340</v>
      </c>
      <c r="E201" s="290">
        <f>-'1. E.S.F 2024 T4 - S.I 2024'!F209+'1. E.S.F 2024 T4 - S.I 2024'!H209</f>
        <v>0</v>
      </c>
      <c r="F201" s="319"/>
      <c r="G201" s="227"/>
    </row>
    <row r="202" spans="1:7">
      <c r="A202" s="287">
        <v>21</v>
      </c>
      <c r="B202" s="291">
        <v>3109020012</v>
      </c>
      <c r="C202" s="293" t="s">
        <v>159</v>
      </c>
      <c r="D202" s="289" t="s">
        <v>340</v>
      </c>
      <c r="E202" s="290">
        <f>-'1. E.S.F 2024 T4 - S.I 2024'!F210+'1. E.S.F 2024 T4 - S.I 2024'!H210</f>
        <v>0</v>
      </c>
      <c r="F202" s="319"/>
      <c r="G202" s="227"/>
    </row>
    <row r="203" spans="1:7">
      <c r="A203" s="287">
        <v>21</v>
      </c>
      <c r="B203" s="291">
        <v>3109020013</v>
      </c>
      <c r="C203" s="293" t="s">
        <v>160</v>
      </c>
      <c r="D203" s="289" t="s">
        <v>340</v>
      </c>
      <c r="E203" s="290">
        <f>-'1. E.S.F 2024 T4 - S.I 2024'!F211+'1. E.S.F 2024 T4 - S.I 2024'!H211</f>
        <v>0</v>
      </c>
      <c r="F203" s="319"/>
      <c r="G203" s="227"/>
    </row>
    <row r="204" spans="1:7">
      <c r="A204" s="287">
        <v>21</v>
      </c>
      <c r="B204" s="291">
        <v>3109020014</v>
      </c>
      <c r="C204" s="293" t="s">
        <v>161</v>
      </c>
      <c r="D204" s="289" t="s">
        <v>340</v>
      </c>
      <c r="E204" s="290">
        <f>-'1. E.S.F 2024 T4 - S.I 2024'!F212+'1. E.S.F 2024 T4 - S.I 2024'!H212</f>
        <v>0</v>
      </c>
      <c r="F204" s="319"/>
      <c r="G204" s="227"/>
    </row>
    <row r="205" spans="1:7">
      <c r="A205" s="287">
        <v>21</v>
      </c>
      <c r="B205" s="291">
        <v>3109020015</v>
      </c>
      <c r="C205" s="293" t="s">
        <v>287</v>
      </c>
      <c r="D205" s="289" t="s">
        <v>340</v>
      </c>
      <c r="E205" s="290">
        <f>-'1. E.S.F 2024 T4 - S.I 2024'!F213+'1. E.S.F 2024 T4 - S.I 2024'!H213</f>
        <v>0</v>
      </c>
      <c r="F205" s="319"/>
      <c r="G205" s="227"/>
    </row>
    <row r="206" spans="1:7">
      <c r="A206" s="287">
        <v>21</v>
      </c>
      <c r="B206" s="291">
        <v>3109020016</v>
      </c>
      <c r="C206" s="293" t="s">
        <v>474</v>
      </c>
      <c r="D206" s="289" t="s">
        <v>340</v>
      </c>
      <c r="E206" s="290">
        <f>-'1. E.S.F 2024 T4 - S.I 2024'!F214+'1. E.S.F 2024 T4 - S.I 2024'!H214</f>
        <v>0</v>
      </c>
      <c r="F206" s="319"/>
      <c r="G206" s="227"/>
    </row>
    <row r="207" spans="1:7">
      <c r="A207" s="287">
        <v>21</v>
      </c>
      <c r="B207" s="291">
        <v>3109020017</v>
      </c>
      <c r="C207" s="293" t="s">
        <v>496</v>
      </c>
      <c r="D207" s="289" t="s">
        <v>340</v>
      </c>
      <c r="E207" s="290">
        <f>-'1. E.S.F 2024 T4 - S.I 2024'!F215+'1. E.S.F 2024 T4 - S.I 2024'!H215</f>
        <v>0</v>
      </c>
      <c r="F207" s="319"/>
      <c r="G207" s="227"/>
    </row>
    <row r="208" spans="1:7" ht="28.5">
      <c r="A208" s="287"/>
      <c r="B208" s="291"/>
      <c r="C208" s="293" t="s">
        <v>580</v>
      </c>
      <c r="D208" s="289" t="s">
        <v>340</v>
      </c>
      <c r="E208" s="330">
        <v>0</v>
      </c>
      <c r="F208" s="319"/>
      <c r="G208" s="227"/>
    </row>
    <row r="209" spans="1:6">
      <c r="A209" s="267">
        <v>21</v>
      </c>
      <c r="B209" s="249" t="s">
        <v>566</v>
      </c>
      <c r="C209" s="269"/>
      <c r="D209" s="249"/>
      <c r="E209" s="271">
        <f>+E193+E194+E195+E196+E197+E198+E199+E200+E201+E202+E203+E204+E205+E206+E207+E208</f>
        <v>25420721</v>
      </c>
      <c r="F209" s="314"/>
    </row>
    <row r="210" spans="1:6" ht="15" thickBot="1">
      <c r="A210" s="226">
        <v>21</v>
      </c>
      <c r="B210" s="279" t="s">
        <v>566</v>
      </c>
      <c r="C210" s="280"/>
      <c r="D210" s="281"/>
      <c r="E210" s="282">
        <f>+E209</f>
        <v>25420721</v>
      </c>
      <c r="F210" s="308"/>
    </row>
  </sheetData>
  <sheetProtection algorithmName="SHA-512" hashValue="MCdYVhnnx0p6pXlqfagoaoXsLn+BxtazGKcb7YB8Krefn+m6XKtuqhEhrO/iQ/JPodoY756CR5JXPgyRckWrYg==" saltValue="GjlmvNzRKre1rXl/hilo9A==" spinCount="100000" sheet="1" objects="1" scenarios="1"/>
  <mergeCells count="2">
    <mergeCell ref="A2:E2"/>
    <mergeCell ref="A1:E1"/>
  </mergeCells>
  <phoneticPr fontId="32" type="noConversion"/>
  <conditionalFormatting sqref="E99:E128">
    <cfRule type="cellIs" dxfId="6" priority="8" operator="lessThan">
      <formula>0</formula>
    </cfRule>
  </conditionalFormatting>
  <conditionalFormatting sqref="E133:E134">
    <cfRule type="cellIs" dxfId="5" priority="7" operator="lessThan">
      <formula>0</formula>
    </cfRule>
  </conditionalFormatting>
  <conditionalFormatting sqref="E140">
    <cfRule type="cellIs" dxfId="4" priority="6" operator="lessThan">
      <formula>0</formula>
    </cfRule>
  </conditionalFormatting>
  <conditionalFormatting sqref="E146:E148">
    <cfRule type="cellIs" dxfId="3" priority="5" operator="lessThan">
      <formula>0</formula>
    </cfRule>
  </conditionalFormatting>
  <conditionalFormatting sqref="E151">
    <cfRule type="cellIs" dxfId="2" priority="3" operator="lessThan">
      <formula>0</formula>
    </cfRule>
  </conditionalFormatting>
  <conditionalFormatting sqref="E155:E157">
    <cfRule type="cellIs" dxfId="1" priority="4" operator="lessThan">
      <formula>0</formula>
    </cfRule>
  </conditionalFormatting>
  <conditionalFormatting sqref="E187:E208">
    <cfRule type="cellIs" dxfId="0" priority="1" operator="lessThan">
      <formula>0</formula>
    </cfRule>
  </conditionalFormatting>
  <pageMargins left="0.70866141732283472" right="0.70866141732283472" top="0.74803149606299213" bottom="0.74803149606299213" header="0.31496062992125984" footer="0.31496062992125984"/>
  <pageSetup scale="56"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9" tint="-0.249977111117893"/>
    <pageSetUpPr fitToPage="1"/>
  </sheetPr>
  <dimension ref="A1:CE191"/>
  <sheetViews>
    <sheetView zoomScale="96" zoomScaleNormal="96" workbookViewId="0">
      <selection activeCell="D91" sqref="D91"/>
    </sheetView>
  </sheetViews>
  <sheetFormatPr baseColWidth="10" defaultColWidth="17.26953125" defaultRowHeight="15.5"/>
  <cols>
    <col min="1" max="1" width="4.7265625" style="43" bestFit="1" customWidth="1"/>
    <col min="2" max="2" width="76.26953125" style="30" customWidth="1"/>
    <col min="3" max="3" width="9" style="30" customWidth="1"/>
    <col min="4" max="4" width="21" style="154" customWidth="1"/>
    <col min="5" max="5" width="3.81640625" style="30" customWidth="1"/>
    <col min="6" max="6" width="22.54296875" style="30" customWidth="1"/>
    <col min="7" max="7" width="3.81640625" style="27" customWidth="1"/>
    <col min="8" max="8" width="17.26953125" style="182"/>
    <col min="9" max="11" width="17.26953125" style="27"/>
    <col min="12" max="12" width="17.26953125" style="173"/>
    <col min="13" max="20" width="17.26953125" style="27"/>
    <col min="21" max="22" width="17.26953125" style="28"/>
    <col min="23" max="39" width="17.26953125" style="27"/>
    <col min="40" max="40" width="17.26953125" style="28"/>
    <col min="41" max="59" width="17.26953125" style="27"/>
    <col min="60" max="60" width="17.26953125" style="28"/>
    <col min="61" max="16384" width="17.26953125" style="21"/>
  </cols>
  <sheetData>
    <row r="1" spans="1:83">
      <c r="A1" s="325"/>
      <c r="B1" s="68"/>
      <c r="C1" s="69"/>
      <c r="D1" s="334"/>
      <c r="E1" s="69"/>
      <c r="F1" s="70"/>
    </row>
    <row r="2" spans="1:83">
      <c r="A2" s="325"/>
      <c r="B2" s="71" t="str">
        <f>+'1. E.S.F 2024 T4 - S.I 2024'!B1</f>
        <v>I.E ARZOBISPO TULIO BOTERO SALAZAR</v>
      </c>
      <c r="C2" s="335"/>
      <c r="D2" s="336"/>
      <c r="E2" s="335"/>
      <c r="F2" s="337"/>
    </row>
    <row r="3" spans="1:83">
      <c r="A3" s="325"/>
      <c r="B3" s="71" t="str">
        <f>+'1. E.S.F 2024 T4 - S.I 2024'!B2</f>
        <v>NIT 811018664-1</v>
      </c>
      <c r="C3" s="335"/>
      <c r="D3" s="336"/>
      <c r="E3" s="335"/>
      <c r="F3" s="39"/>
    </row>
    <row r="4" spans="1:83">
      <c r="A4" s="325"/>
      <c r="B4" s="71" t="str">
        <f>+'1. E.S.F 2024 T4 - S.I 2024'!B3</f>
        <v xml:space="preserve">ESTADO DE FLUJO DE EFECTIVO </v>
      </c>
      <c r="C4" s="335"/>
      <c r="D4" s="336"/>
      <c r="E4" s="335"/>
      <c r="F4" s="39"/>
    </row>
    <row r="5" spans="1:83">
      <c r="A5" s="325"/>
      <c r="B5" s="71" t="str">
        <f>+'1. E.S.F 2024 T4 - S.I 2024'!B4</f>
        <v>POR EL PERÍODO DE ENERO - DICIEMBRE DE 2024 - 2023</v>
      </c>
      <c r="C5" s="335"/>
      <c r="D5" s="336"/>
      <c r="E5" s="335"/>
      <c r="F5" s="39"/>
    </row>
    <row r="6" spans="1:83">
      <c r="A6" s="325"/>
      <c r="B6" s="338" t="str">
        <f>+'1. E.S.F 2024 T4 - S.I 2024'!B5</f>
        <v xml:space="preserve">Cifras expresadas en pesos colombianos </v>
      </c>
      <c r="C6" s="335"/>
      <c r="D6" s="336"/>
      <c r="E6" s="335"/>
      <c r="F6" s="39"/>
    </row>
    <row r="7" spans="1:83" s="27" customFormat="1">
      <c r="A7" s="326"/>
      <c r="B7" s="44"/>
      <c r="C7" s="339"/>
      <c r="D7" s="153"/>
      <c r="E7" s="339"/>
      <c r="F7" s="39"/>
      <c r="H7" s="182"/>
      <c r="L7" s="173"/>
      <c r="U7" s="28"/>
      <c r="V7" s="28"/>
      <c r="AN7" s="28"/>
      <c r="BH7" s="28"/>
      <c r="BI7" s="21"/>
      <c r="BJ7" s="21"/>
      <c r="BK7" s="21"/>
      <c r="BL7" s="21"/>
      <c r="BM7" s="21"/>
      <c r="BN7" s="21"/>
      <c r="BO7" s="21"/>
      <c r="BP7" s="21"/>
      <c r="BQ7" s="21"/>
      <c r="BR7" s="21"/>
      <c r="BS7" s="21"/>
      <c r="BT7" s="21"/>
      <c r="BU7" s="21"/>
      <c r="BV7" s="21"/>
      <c r="BW7" s="21"/>
      <c r="BX7" s="21"/>
      <c r="BY7" s="21"/>
      <c r="BZ7" s="21"/>
      <c r="CA7" s="21"/>
      <c r="CB7" s="21"/>
      <c r="CC7" s="21"/>
      <c r="CD7" s="21"/>
      <c r="CE7" s="21"/>
    </row>
    <row r="8" spans="1:83" s="27" customFormat="1" ht="16" thickBot="1">
      <c r="A8" s="326"/>
      <c r="B8" s="73"/>
      <c r="C8" s="30"/>
      <c r="D8" s="154"/>
      <c r="E8" s="30"/>
      <c r="F8" s="74"/>
      <c r="H8" s="182"/>
      <c r="L8" s="173"/>
      <c r="U8" s="28"/>
      <c r="V8" s="28"/>
      <c r="AN8" s="28"/>
      <c r="BH8" s="28"/>
      <c r="BI8" s="21"/>
      <c r="BJ8" s="21"/>
      <c r="BK8" s="21"/>
      <c r="BL8" s="21"/>
      <c r="BM8" s="21"/>
      <c r="BN8" s="21"/>
      <c r="BO8" s="21"/>
      <c r="BP8" s="21"/>
      <c r="BQ8" s="21"/>
      <c r="BR8" s="21"/>
      <c r="BS8" s="21"/>
      <c r="BT8" s="21"/>
      <c r="BU8" s="21"/>
      <c r="BV8" s="21"/>
      <c r="BW8" s="21"/>
      <c r="BX8" s="21"/>
      <c r="BY8" s="21"/>
      <c r="BZ8" s="21"/>
      <c r="CA8" s="21"/>
      <c r="CB8" s="21"/>
      <c r="CC8" s="21"/>
      <c r="CD8" s="21"/>
      <c r="CE8" s="21"/>
    </row>
    <row r="9" spans="1:83" s="27" customFormat="1">
      <c r="A9" s="327"/>
      <c r="B9" s="32" t="s">
        <v>399</v>
      </c>
      <c r="C9" s="33" t="s">
        <v>400</v>
      </c>
      <c r="D9" s="33">
        <v>2024</v>
      </c>
      <c r="E9" s="33"/>
      <c r="F9" s="34">
        <v>2023</v>
      </c>
      <c r="H9" s="46" t="s">
        <v>482</v>
      </c>
      <c r="L9" s="173"/>
      <c r="U9" s="28"/>
      <c r="V9" s="28"/>
      <c r="AN9" s="28"/>
      <c r="BH9" s="28"/>
      <c r="BI9" s="21"/>
      <c r="BJ9" s="21"/>
      <c r="BK9" s="21"/>
      <c r="BL9" s="21"/>
      <c r="BM9" s="21"/>
      <c r="BN9" s="21"/>
      <c r="BO9" s="21"/>
      <c r="BP9" s="21"/>
      <c r="BQ9" s="21"/>
      <c r="BR9" s="21"/>
      <c r="BS9" s="21"/>
      <c r="BT9" s="21"/>
      <c r="BU9" s="21"/>
      <c r="BV9" s="21"/>
      <c r="BW9" s="21"/>
      <c r="BX9" s="21"/>
      <c r="BY9" s="21"/>
      <c r="BZ9" s="21"/>
      <c r="CA9" s="21"/>
      <c r="CB9" s="21"/>
      <c r="CC9" s="21"/>
      <c r="CD9" s="21"/>
      <c r="CE9" s="21"/>
    </row>
    <row r="10" spans="1:83" s="27" customFormat="1">
      <c r="A10" s="327"/>
      <c r="B10" s="36"/>
      <c r="C10" s="65">
        <v>37</v>
      </c>
      <c r="D10" s="155"/>
      <c r="E10" s="65"/>
      <c r="F10" s="37"/>
      <c r="G10" s="35"/>
      <c r="H10" s="182">
        <v>1</v>
      </c>
      <c r="L10" s="173"/>
      <c r="U10" s="28"/>
      <c r="V10" s="28"/>
      <c r="AN10" s="28"/>
      <c r="BH10" s="28"/>
      <c r="BI10" s="21"/>
      <c r="BJ10" s="21"/>
      <c r="BK10" s="21"/>
      <c r="BL10" s="21"/>
      <c r="BM10" s="21"/>
      <c r="BN10" s="21"/>
      <c r="BO10" s="21"/>
      <c r="BP10" s="21"/>
      <c r="BQ10" s="21"/>
      <c r="BR10" s="21"/>
      <c r="BS10" s="21"/>
      <c r="BT10" s="21"/>
      <c r="BU10" s="21"/>
      <c r="BV10" s="21"/>
      <c r="BW10" s="21"/>
      <c r="BX10" s="21"/>
      <c r="BY10" s="21"/>
      <c r="BZ10" s="21"/>
      <c r="CA10" s="21"/>
      <c r="CB10" s="21"/>
      <c r="CC10" s="21"/>
      <c r="CD10" s="21"/>
      <c r="CE10" s="21"/>
    </row>
    <row r="11" spans="1:83" s="27" customFormat="1" ht="16" thickBot="1">
      <c r="A11" s="327"/>
      <c r="B11" s="168" t="s">
        <v>401</v>
      </c>
      <c r="C11" s="169"/>
      <c r="D11" s="340">
        <f>+D16+D18</f>
        <v>157408589</v>
      </c>
      <c r="E11" s="341"/>
      <c r="F11" s="342">
        <f>+F16+F18</f>
        <v>155093290</v>
      </c>
      <c r="G11" s="35"/>
      <c r="H11" s="183">
        <f>+F11+D11</f>
        <v>312501879</v>
      </c>
      <c r="I11" s="64"/>
      <c r="L11" s="173"/>
      <c r="U11" s="28"/>
      <c r="V11" s="28"/>
      <c r="AN11" s="28"/>
      <c r="BH11" s="28"/>
      <c r="BI11" s="21"/>
      <c r="BJ11" s="21"/>
      <c r="BK11" s="21"/>
      <c r="BL11" s="21"/>
      <c r="BM11" s="21"/>
      <c r="BN11" s="21"/>
      <c r="BO11" s="21"/>
      <c r="BP11" s="21"/>
      <c r="BQ11" s="21"/>
      <c r="BR11" s="21"/>
      <c r="BS11" s="21"/>
      <c r="BT11" s="21"/>
      <c r="BU11" s="21"/>
      <c r="BV11" s="21"/>
      <c r="BW11" s="21"/>
      <c r="BX11" s="21"/>
      <c r="BY11" s="21"/>
      <c r="BZ11" s="21"/>
      <c r="CA11" s="21"/>
      <c r="CB11" s="21"/>
      <c r="CC11" s="21"/>
      <c r="CD11" s="21"/>
      <c r="CE11" s="21"/>
    </row>
    <row r="12" spans="1:83" s="27" customFormat="1" hidden="1">
      <c r="A12" s="31"/>
      <c r="B12" s="156" t="s">
        <v>427</v>
      </c>
      <c r="C12" s="174"/>
      <c r="D12" s="153"/>
      <c r="E12" s="174"/>
      <c r="F12" s="159">
        <v>0</v>
      </c>
      <c r="G12" s="35"/>
      <c r="H12" s="64">
        <f t="shared" ref="H12:H74" si="0">+F12+D12</f>
        <v>0</v>
      </c>
      <c r="L12" s="173"/>
      <c r="U12" s="28"/>
      <c r="V12" s="28"/>
      <c r="AN12" s="28"/>
      <c r="BH12" s="28"/>
      <c r="BI12" s="21"/>
      <c r="BJ12" s="21"/>
      <c r="BK12" s="21"/>
      <c r="BL12" s="21"/>
      <c r="BM12" s="21"/>
      <c r="BN12" s="21"/>
      <c r="BO12" s="21"/>
      <c r="BP12" s="21"/>
      <c r="BQ12" s="21"/>
      <c r="BR12" s="21"/>
      <c r="BS12" s="21"/>
      <c r="BT12" s="21"/>
      <c r="BU12" s="21"/>
      <c r="BV12" s="21"/>
      <c r="BW12" s="21"/>
      <c r="BX12" s="21"/>
      <c r="BY12" s="21"/>
      <c r="BZ12" s="21"/>
      <c r="CA12" s="21"/>
      <c r="CB12" s="21"/>
      <c r="CC12" s="21"/>
      <c r="CD12" s="21"/>
      <c r="CE12" s="21"/>
    </row>
    <row r="13" spans="1:83" s="27" customFormat="1" hidden="1">
      <c r="B13" s="156" t="s">
        <v>428</v>
      </c>
      <c r="C13" s="174"/>
      <c r="D13" s="153"/>
      <c r="E13" s="174"/>
      <c r="F13" s="159">
        <v>0</v>
      </c>
      <c r="G13" s="35"/>
      <c r="H13" s="64">
        <f t="shared" si="0"/>
        <v>0</v>
      </c>
      <c r="L13" s="173"/>
      <c r="U13" s="28"/>
      <c r="V13" s="28"/>
      <c r="AN13" s="28"/>
      <c r="BH13" s="28"/>
      <c r="BI13" s="21"/>
      <c r="BJ13" s="21"/>
      <c r="BK13" s="21"/>
      <c r="BL13" s="21"/>
      <c r="BM13" s="21"/>
      <c r="BN13" s="21"/>
      <c r="BO13" s="21"/>
      <c r="BP13" s="21"/>
      <c r="BQ13" s="21"/>
      <c r="BR13" s="21"/>
      <c r="BS13" s="21"/>
      <c r="BT13" s="21"/>
      <c r="BU13" s="21"/>
      <c r="BV13" s="21"/>
      <c r="BW13" s="21"/>
      <c r="BX13" s="21"/>
      <c r="BY13" s="21"/>
      <c r="BZ13" s="21"/>
      <c r="CA13" s="21"/>
      <c r="CB13" s="21"/>
      <c r="CC13" s="21"/>
      <c r="CD13" s="21"/>
      <c r="CE13" s="21"/>
    </row>
    <row r="14" spans="1:83" s="27" customFormat="1" hidden="1">
      <c r="A14" s="31"/>
      <c r="B14" s="156" t="s">
        <v>429</v>
      </c>
      <c r="C14" s="174"/>
      <c r="D14" s="153"/>
      <c r="E14" s="174"/>
      <c r="F14" s="159">
        <v>0</v>
      </c>
      <c r="G14" s="35"/>
      <c r="H14" s="64">
        <f t="shared" si="0"/>
        <v>0</v>
      </c>
      <c r="L14" s="173"/>
      <c r="U14" s="28"/>
      <c r="V14" s="28"/>
      <c r="AN14" s="28"/>
      <c r="BH14" s="28"/>
      <c r="BI14" s="21"/>
      <c r="BJ14" s="21"/>
      <c r="BK14" s="21"/>
      <c r="BL14" s="21"/>
      <c r="BM14" s="21"/>
      <c r="BN14" s="21"/>
      <c r="BO14" s="21"/>
      <c r="BP14" s="21"/>
      <c r="BQ14" s="21"/>
      <c r="BR14" s="21"/>
      <c r="BS14" s="21"/>
      <c r="BT14" s="21"/>
      <c r="BU14" s="21"/>
      <c r="BV14" s="21"/>
      <c r="BW14" s="21"/>
      <c r="BX14" s="21"/>
      <c r="BY14" s="21"/>
      <c r="BZ14" s="21"/>
      <c r="CA14" s="21"/>
      <c r="CB14" s="21"/>
      <c r="CC14" s="21"/>
      <c r="CD14" s="21"/>
      <c r="CE14" s="21"/>
    </row>
    <row r="15" spans="1:83" s="27" customFormat="1" hidden="1">
      <c r="A15" s="31"/>
      <c r="B15" s="156" t="s">
        <v>430</v>
      </c>
      <c r="C15" s="174"/>
      <c r="D15" s="153"/>
      <c r="E15" s="174"/>
      <c r="F15" s="159">
        <v>0</v>
      </c>
      <c r="G15" s="35"/>
      <c r="H15" s="64">
        <f t="shared" si="0"/>
        <v>0</v>
      </c>
      <c r="L15" s="173"/>
      <c r="U15" s="28"/>
      <c r="V15" s="28"/>
      <c r="AN15" s="28"/>
      <c r="BH15" s="28"/>
      <c r="BI15" s="21"/>
      <c r="BJ15" s="21"/>
      <c r="BK15" s="21"/>
      <c r="BL15" s="21"/>
      <c r="BM15" s="21"/>
      <c r="BN15" s="21"/>
      <c r="BO15" s="21"/>
      <c r="BP15" s="21"/>
      <c r="BQ15" s="21"/>
      <c r="BR15" s="21"/>
      <c r="BS15" s="21"/>
      <c r="BT15" s="21"/>
      <c r="BU15" s="21"/>
      <c r="BV15" s="21"/>
      <c r="BW15" s="21"/>
      <c r="BX15" s="21"/>
      <c r="BY15" s="21"/>
      <c r="BZ15" s="21"/>
      <c r="CA15" s="21"/>
      <c r="CB15" s="21"/>
      <c r="CC15" s="21"/>
      <c r="CD15" s="21"/>
      <c r="CE15" s="21"/>
    </row>
    <row r="16" spans="1:83" s="27" customFormat="1" ht="16" thickBot="1">
      <c r="A16" s="328" t="str">
        <f>+'3. DATOS F.E 2023'!A12</f>
        <v>OR5</v>
      </c>
      <c r="B16" s="343" t="s">
        <v>402</v>
      </c>
      <c r="C16" s="344"/>
      <c r="D16" s="345">
        <f>+'2. PLANTILLA F.E 2024 '!E5</f>
        <v>149158442</v>
      </c>
      <c r="E16" s="344"/>
      <c r="F16" s="346">
        <f>+'3. DATOS F.E 2023'!E12</f>
        <v>146165724</v>
      </c>
      <c r="G16" s="35"/>
      <c r="H16" s="183">
        <f t="shared" si="0"/>
        <v>295324166</v>
      </c>
      <c r="I16" s="64"/>
      <c r="J16" s="64"/>
      <c r="K16" s="64"/>
      <c r="L16" s="173"/>
      <c r="U16" s="28"/>
      <c r="V16" s="28"/>
      <c r="AN16" s="28"/>
      <c r="BH16" s="28"/>
      <c r="BI16" s="21"/>
      <c r="BJ16" s="21"/>
      <c r="BK16" s="21"/>
      <c r="BL16" s="21"/>
      <c r="BM16" s="21"/>
      <c r="BN16" s="21"/>
      <c r="BO16" s="21"/>
      <c r="BP16" s="21"/>
      <c r="BQ16" s="21"/>
      <c r="BR16" s="21"/>
      <c r="BS16" s="21"/>
      <c r="BT16" s="21"/>
      <c r="BU16" s="21"/>
      <c r="BV16" s="21"/>
      <c r="BW16" s="21"/>
      <c r="BX16" s="21"/>
      <c r="BY16" s="21"/>
      <c r="BZ16" s="21"/>
      <c r="CA16" s="21"/>
      <c r="CB16" s="21"/>
      <c r="CC16" s="21"/>
      <c r="CD16" s="21"/>
      <c r="CE16" s="21"/>
    </row>
    <row r="17" spans="1:83" s="27" customFormat="1" hidden="1">
      <c r="A17" s="31"/>
      <c r="B17" s="156" t="s">
        <v>431</v>
      </c>
      <c r="C17" s="174"/>
      <c r="D17" s="153">
        <v>0</v>
      </c>
      <c r="E17" s="174"/>
      <c r="F17" s="159">
        <v>0</v>
      </c>
      <c r="G17" s="35"/>
      <c r="H17" s="64">
        <f t="shared" si="0"/>
        <v>0</v>
      </c>
      <c r="L17" s="173"/>
      <c r="U17" s="28"/>
      <c r="V17" s="28"/>
      <c r="AN17" s="28"/>
      <c r="BH17" s="28"/>
      <c r="BI17" s="21"/>
      <c r="BJ17" s="21"/>
      <c r="BK17" s="21"/>
      <c r="BL17" s="21"/>
      <c r="BM17" s="21"/>
      <c r="BN17" s="21"/>
      <c r="BO17" s="21"/>
      <c r="BP17" s="21"/>
      <c r="BQ17" s="21"/>
      <c r="BR17" s="21"/>
      <c r="BS17" s="21"/>
      <c r="BT17" s="21"/>
      <c r="BU17" s="21"/>
      <c r="BV17" s="21"/>
      <c r="BW17" s="21"/>
      <c r="BX17" s="21"/>
      <c r="BY17" s="21"/>
      <c r="BZ17" s="21"/>
      <c r="CA17" s="21"/>
      <c r="CB17" s="21"/>
      <c r="CC17" s="21"/>
      <c r="CD17" s="21"/>
      <c r="CE17" s="21"/>
    </row>
    <row r="18" spans="1:83" s="27" customFormat="1" ht="16" thickBot="1">
      <c r="A18" s="328" t="str">
        <f>+'[1]FLUJO DE EFECTIVO 2019'!A13</f>
        <v>OR7</v>
      </c>
      <c r="B18" s="343" t="s">
        <v>211</v>
      </c>
      <c r="C18" s="344"/>
      <c r="D18" s="345">
        <f>+'2. PLANTILLA F.E 2024 '!E11</f>
        <v>8250147</v>
      </c>
      <c r="E18" s="344"/>
      <c r="F18" s="346">
        <f>+'3. DATOS F.E 2023'!E13</f>
        <v>8927566</v>
      </c>
      <c r="G18" s="35"/>
      <c r="H18" s="183">
        <f t="shared" si="0"/>
        <v>17177713</v>
      </c>
      <c r="L18" s="173"/>
      <c r="U18" s="28"/>
      <c r="V18" s="28"/>
      <c r="AN18" s="28"/>
      <c r="BH18" s="28"/>
      <c r="BI18" s="21"/>
      <c r="BJ18" s="21"/>
      <c r="BK18" s="21"/>
      <c r="BL18" s="21"/>
      <c r="BM18" s="21"/>
      <c r="BN18" s="21"/>
      <c r="BO18" s="21"/>
      <c r="BP18" s="21"/>
      <c r="BQ18" s="21"/>
      <c r="BR18" s="21"/>
      <c r="BS18" s="21"/>
      <c r="BT18" s="21"/>
      <c r="BU18" s="21"/>
      <c r="BV18" s="21"/>
      <c r="BW18" s="21"/>
      <c r="BX18" s="21"/>
      <c r="BY18" s="21"/>
      <c r="BZ18" s="21"/>
      <c r="CA18" s="21"/>
      <c r="CB18" s="21"/>
      <c r="CC18" s="21"/>
      <c r="CD18" s="21"/>
      <c r="CE18" s="21"/>
    </row>
    <row r="19" spans="1:83" s="27" customFormat="1" hidden="1">
      <c r="A19" s="31"/>
      <c r="B19" s="156" t="s">
        <v>432</v>
      </c>
      <c r="C19" s="157"/>
      <c r="D19" s="153">
        <v>0</v>
      </c>
      <c r="E19" s="157"/>
      <c r="F19" s="159">
        <v>0</v>
      </c>
      <c r="G19" s="35"/>
      <c r="H19" s="64">
        <f t="shared" si="0"/>
        <v>0</v>
      </c>
      <c r="L19" s="173"/>
      <c r="U19" s="28"/>
      <c r="V19" s="28"/>
      <c r="AN19" s="28"/>
      <c r="BH19" s="28"/>
      <c r="BI19" s="21"/>
      <c r="BJ19" s="21"/>
      <c r="BK19" s="21"/>
      <c r="BL19" s="21"/>
      <c r="BM19" s="21"/>
      <c r="BN19" s="21"/>
      <c r="BO19" s="21"/>
      <c r="BP19" s="21"/>
      <c r="BQ19" s="21"/>
      <c r="BR19" s="21"/>
      <c r="BS19" s="21"/>
      <c r="BT19" s="21"/>
      <c r="BU19" s="21"/>
      <c r="BV19" s="21"/>
      <c r="BW19" s="21"/>
      <c r="BX19" s="21"/>
      <c r="BY19" s="21"/>
      <c r="BZ19" s="21"/>
      <c r="CA19" s="21"/>
      <c r="CB19" s="21"/>
      <c r="CC19" s="21"/>
      <c r="CD19" s="21"/>
      <c r="CE19" s="21"/>
    </row>
    <row r="20" spans="1:83" s="27" customFormat="1" hidden="1">
      <c r="A20" s="31"/>
      <c r="B20" s="156" t="s">
        <v>433</v>
      </c>
      <c r="C20" s="157"/>
      <c r="D20" s="153">
        <v>0</v>
      </c>
      <c r="E20" s="157"/>
      <c r="F20" s="159">
        <v>0</v>
      </c>
      <c r="G20" s="35"/>
      <c r="H20" s="64">
        <f t="shared" si="0"/>
        <v>0</v>
      </c>
      <c r="L20" s="173"/>
      <c r="U20" s="28"/>
      <c r="V20" s="28"/>
      <c r="AN20" s="28"/>
      <c r="BH20" s="28"/>
      <c r="BI20" s="21"/>
      <c r="BJ20" s="21"/>
      <c r="BK20" s="21"/>
      <c r="BL20" s="21"/>
      <c r="BM20" s="21"/>
      <c r="BN20" s="21"/>
      <c r="BO20" s="21"/>
      <c r="BP20" s="21"/>
      <c r="BQ20" s="21"/>
      <c r="BR20" s="21"/>
      <c r="BS20" s="21"/>
      <c r="BT20" s="21"/>
      <c r="BU20" s="21"/>
      <c r="BV20" s="21"/>
      <c r="BW20" s="21"/>
      <c r="BX20" s="21"/>
      <c r="BY20" s="21"/>
      <c r="BZ20" s="21"/>
      <c r="CA20" s="21"/>
      <c r="CB20" s="21"/>
      <c r="CC20" s="21"/>
      <c r="CD20" s="21"/>
      <c r="CE20" s="21"/>
    </row>
    <row r="21" spans="1:83" s="27" customFormat="1" hidden="1">
      <c r="A21" s="31"/>
      <c r="B21" s="44" t="s">
        <v>434</v>
      </c>
      <c r="C21" s="157"/>
      <c r="D21" s="153">
        <v>0</v>
      </c>
      <c r="E21" s="157"/>
      <c r="F21" s="159">
        <v>0</v>
      </c>
      <c r="G21" s="35"/>
      <c r="H21" s="64">
        <f t="shared" si="0"/>
        <v>0</v>
      </c>
      <c r="L21" s="173"/>
      <c r="U21" s="28"/>
      <c r="V21" s="28"/>
      <c r="AN21" s="28"/>
      <c r="BH21" s="28"/>
      <c r="BI21" s="21"/>
      <c r="BJ21" s="21"/>
      <c r="BK21" s="21"/>
      <c r="BL21" s="21"/>
      <c r="BM21" s="21"/>
      <c r="BN21" s="21"/>
      <c r="BO21" s="21"/>
      <c r="BP21" s="21"/>
      <c r="BQ21" s="21"/>
      <c r="BR21" s="21"/>
      <c r="BS21" s="21"/>
      <c r="BT21" s="21"/>
      <c r="BU21" s="21"/>
      <c r="BV21" s="21"/>
      <c r="BW21" s="21"/>
      <c r="BX21" s="21"/>
      <c r="BY21" s="21"/>
      <c r="BZ21" s="21"/>
      <c r="CA21" s="21"/>
      <c r="CB21" s="21"/>
      <c r="CC21" s="21"/>
      <c r="CD21" s="21"/>
      <c r="CE21" s="21"/>
    </row>
    <row r="22" spans="1:83" s="27" customFormat="1" hidden="1">
      <c r="A22" s="31"/>
      <c r="B22" s="44" t="s">
        <v>435</v>
      </c>
      <c r="C22" s="157"/>
      <c r="D22" s="153">
        <v>0</v>
      </c>
      <c r="E22" s="157"/>
      <c r="F22" s="159">
        <v>0</v>
      </c>
      <c r="G22" s="35"/>
      <c r="H22" s="64">
        <f t="shared" si="0"/>
        <v>0</v>
      </c>
      <c r="L22" s="173"/>
      <c r="U22" s="28"/>
      <c r="V22" s="28"/>
      <c r="AN22" s="28"/>
      <c r="BH22" s="28"/>
      <c r="BI22" s="21"/>
      <c r="BJ22" s="21"/>
      <c r="BK22" s="21"/>
      <c r="BL22" s="21"/>
      <c r="BM22" s="21"/>
      <c r="BN22" s="21"/>
      <c r="BO22" s="21"/>
      <c r="BP22" s="21"/>
      <c r="BQ22" s="21"/>
      <c r="BR22" s="21"/>
      <c r="BS22" s="21"/>
      <c r="BT22" s="21"/>
      <c r="BU22" s="21"/>
      <c r="BV22" s="21"/>
      <c r="BW22" s="21"/>
      <c r="BX22" s="21"/>
      <c r="BY22" s="21"/>
      <c r="BZ22" s="21"/>
      <c r="CA22" s="21"/>
      <c r="CB22" s="21"/>
      <c r="CC22" s="21"/>
      <c r="CD22" s="21"/>
      <c r="CE22" s="21"/>
    </row>
    <row r="23" spans="1:83" s="27" customFormat="1">
      <c r="A23" s="327"/>
      <c r="B23" s="347"/>
      <c r="C23" s="348"/>
      <c r="D23" s="349"/>
      <c r="E23" s="348"/>
      <c r="F23" s="350"/>
      <c r="G23" s="35"/>
      <c r="H23" s="183">
        <v>1</v>
      </c>
      <c r="L23" s="173"/>
      <c r="U23" s="28"/>
      <c r="V23" s="28"/>
      <c r="AN23" s="28"/>
      <c r="BH23" s="28"/>
      <c r="BI23" s="21"/>
      <c r="BJ23" s="21"/>
      <c r="BK23" s="21"/>
      <c r="BL23" s="21"/>
      <c r="BM23" s="21"/>
      <c r="BN23" s="21"/>
      <c r="BO23" s="21"/>
      <c r="BP23" s="21"/>
      <c r="BQ23" s="21"/>
      <c r="BR23" s="21"/>
      <c r="BS23" s="21"/>
      <c r="BT23" s="21"/>
      <c r="BU23" s="21"/>
      <c r="BV23" s="21"/>
      <c r="BW23" s="21"/>
      <c r="BX23" s="21"/>
      <c r="BY23" s="21"/>
      <c r="BZ23" s="21"/>
      <c r="CA23" s="21"/>
      <c r="CB23" s="21"/>
      <c r="CC23" s="21"/>
      <c r="CD23" s="21"/>
      <c r="CE23" s="21"/>
    </row>
    <row r="24" spans="1:83" s="27" customFormat="1" ht="16" thickBot="1">
      <c r="A24" s="327"/>
      <c r="B24" s="168" t="s">
        <v>299</v>
      </c>
      <c r="C24" s="351"/>
      <c r="D24" s="340">
        <f>+D31+D26</f>
        <v>132757759</v>
      </c>
      <c r="E24" s="352"/>
      <c r="F24" s="342">
        <f>+F26+F31</f>
        <v>134750797</v>
      </c>
      <c r="G24" s="35"/>
      <c r="H24" s="183">
        <f t="shared" si="0"/>
        <v>267508556</v>
      </c>
      <c r="L24" s="173"/>
      <c r="U24" s="28"/>
      <c r="V24" s="28"/>
      <c r="AN24" s="28"/>
      <c r="BH24" s="28"/>
      <c r="BI24" s="21"/>
      <c r="BJ24" s="21"/>
      <c r="BK24" s="21"/>
      <c r="BL24" s="21"/>
      <c r="BM24" s="21"/>
      <c r="BN24" s="21"/>
      <c r="BO24" s="21"/>
      <c r="BP24" s="21"/>
      <c r="BQ24" s="21"/>
      <c r="BR24" s="21"/>
      <c r="BS24" s="21"/>
      <c r="BT24" s="21"/>
      <c r="BU24" s="21"/>
      <c r="BV24" s="21"/>
      <c r="BW24" s="21"/>
      <c r="BX24" s="21"/>
      <c r="BY24" s="21"/>
      <c r="BZ24" s="21"/>
      <c r="CA24" s="21"/>
      <c r="CB24" s="21"/>
      <c r="CC24" s="21"/>
      <c r="CD24" s="21"/>
      <c r="CE24" s="21"/>
    </row>
    <row r="25" spans="1:83" s="27" customFormat="1" hidden="1">
      <c r="A25" s="31"/>
      <c r="B25" s="175" t="s">
        <v>436</v>
      </c>
      <c r="C25" s="157" t="s">
        <v>437</v>
      </c>
      <c r="D25" s="153">
        <v>0</v>
      </c>
      <c r="E25" s="157"/>
      <c r="F25" s="159">
        <v>0</v>
      </c>
      <c r="G25" s="35"/>
      <c r="H25" s="64">
        <f t="shared" si="0"/>
        <v>0</v>
      </c>
      <c r="L25" s="173"/>
      <c r="U25" s="28"/>
      <c r="V25" s="28"/>
      <c r="AN25" s="28"/>
      <c r="BH25" s="28"/>
      <c r="BI25" s="21"/>
      <c r="BJ25" s="21"/>
      <c r="BK25" s="21"/>
      <c r="BL25" s="21"/>
      <c r="BM25" s="21"/>
      <c r="BN25" s="21"/>
      <c r="BO25" s="21"/>
      <c r="BP25" s="21"/>
      <c r="BQ25" s="21"/>
      <c r="BR25" s="21"/>
      <c r="BS25" s="21"/>
      <c r="BT25" s="21"/>
      <c r="BU25" s="21"/>
      <c r="BV25" s="21"/>
      <c r="BW25" s="21"/>
      <c r="BX25" s="21"/>
      <c r="BY25" s="21"/>
      <c r="BZ25" s="21"/>
      <c r="CA25" s="21"/>
      <c r="CB25" s="21"/>
      <c r="CC25" s="21"/>
      <c r="CD25" s="21"/>
      <c r="CE25" s="21"/>
    </row>
    <row r="26" spans="1:83" s="27" customFormat="1" ht="16" thickBot="1">
      <c r="A26" s="328" t="s">
        <v>323</v>
      </c>
      <c r="B26" s="343" t="s">
        <v>403</v>
      </c>
      <c r="C26" s="344"/>
      <c r="D26" s="345">
        <f>+'2. PLANTILLA F.E 2024 '!E45</f>
        <v>132751202</v>
      </c>
      <c r="E26" s="344"/>
      <c r="F26" s="346">
        <f>+'3. DATOS F.E 2023'!E17</f>
        <v>134744847</v>
      </c>
      <c r="G26" s="35"/>
      <c r="H26" s="183">
        <f t="shared" si="0"/>
        <v>267496049</v>
      </c>
      <c r="L26" s="173"/>
      <c r="U26" s="28"/>
      <c r="V26" s="28"/>
      <c r="AN26" s="28"/>
      <c r="BH26" s="28"/>
      <c r="BI26" s="21"/>
      <c r="BJ26" s="21"/>
      <c r="BK26" s="21"/>
      <c r="BL26" s="21"/>
      <c r="BM26" s="21"/>
      <c r="BN26" s="21"/>
      <c r="BO26" s="21"/>
      <c r="BP26" s="21"/>
      <c r="BQ26" s="21"/>
      <c r="BR26" s="21"/>
      <c r="BS26" s="21"/>
      <c r="BT26" s="21"/>
      <c r="BU26" s="21"/>
      <c r="BV26" s="21"/>
      <c r="BW26" s="21"/>
      <c r="BX26" s="21"/>
      <c r="BY26" s="21"/>
      <c r="BZ26" s="21"/>
      <c r="CA26" s="21"/>
      <c r="CB26" s="21"/>
      <c r="CC26" s="21"/>
      <c r="CD26" s="21"/>
      <c r="CE26" s="21"/>
    </row>
    <row r="27" spans="1:83" s="27" customFormat="1" hidden="1">
      <c r="A27" s="31"/>
      <c r="B27" s="156" t="s">
        <v>438</v>
      </c>
      <c r="C27" s="157"/>
      <c r="D27" s="153">
        <v>0</v>
      </c>
      <c r="E27" s="157"/>
      <c r="F27" s="159">
        <v>0</v>
      </c>
      <c r="G27" s="35"/>
      <c r="H27" s="64">
        <f t="shared" si="0"/>
        <v>0</v>
      </c>
      <c r="L27" s="173"/>
      <c r="U27" s="28"/>
      <c r="V27" s="28"/>
      <c r="AN27" s="28"/>
      <c r="BH27" s="28"/>
      <c r="BI27" s="21"/>
      <c r="BJ27" s="21"/>
      <c r="BK27" s="21"/>
      <c r="BL27" s="21"/>
      <c r="BM27" s="21"/>
      <c r="BN27" s="21"/>
      <c r="BO27" s="21"/>
      <c r="BP27" s="21"/>
      <c r="BQ27" s="21"/>
      <c r="BR27" s="21"/>
      <c r="BS27" s="21"/>
      <c r="BT27" s="21"/>
      <c r="BU27" s="21"/>
      <c r="BV27" s="21"/>
      <c r="BW27" s="21"/>
      <c r="BX27" s="21"/>
      <c r="BY27" s="21"/>
      <c r="BZ27" s="21"/>
      <c r="CA27" s="21"/>
      <c r="CB27" s="21"/>
      <c r="CC27" s="21"/>
      <c r="CD27" s="21"/>
      <c r="CE27" s="21"/>
    </row>
    <row r="28" spans="1:83" s="27" customFormat="1" hidden="1">
      <c r="A28" s="495"/>
      <c r="B28" s="156" t="s">
        <v>439</v>
      </c>
      <c r="C28" s="157"/>
      <c r="D28" s="153">
        <v>0</v>
      </c>
      <c r="E28" s="157"/>
      <c r="F28" s="159">
        <v>0</v>
      </c>
      <c r="G28" s="35"/>
      <c r="H28" s="64">
        <f t="shared" si="0"/>
        <v>0</v>
      </c>
      <c r="L28" s="173"/>
      <c r="U28" s="28"/>
      <c r="V28" s="28"/>
      <c r="AN28" s="28"/>
      <c r="BH28" s="28"/>
      <c r="BI28" s="21"/>
      <c r="BJ28" s="21"/>
      <c r="BK28" s="21"/>
      <c r="BL28" s="21"/>
      <c r="BM28" s="21"/>
      <c r="BN28" s="21"/>
      <c r="BO28" s="21"/>
      <c r="BP28" s="21"/>
      <c r="BQ28" s="21"/>
      <c r="BR28" s="21"/>
      <c r="BS28" s="21"/>
      <c r="BT28" s="21"/>
      <c r="BU28" s="21"/>
      <c r="BV28" s="21"/>
      <c r="BW28" s="21"/>
      <c r="BX28" s="21"/>
      <c r="BY28" s="21"/>
      <c r="BZ28" s="21"/>
      <c r="CA28" s="21"/>
      <c r="CB28" s="21"/>
      <c r="CC28" s="21"/>
      <c r="CD28" s="21"/>
      <c r="CE28" s="21"/>
    </row>
    <row r="29" spans="1:83" s="27" customFormat="1" hidden="1">
      <c r="A29" s="495"/>
      <c r="B29" s="156" t="s">
        <v>432</v>
      </c>
      <c r="C29" s="157"/>
      <c r="D29" s="153">
        <v>0</v>
      </c>
      <c r="E29" s="157"/>
      <c r="F29" s="159">
        <v>0</v>
      </c>
      <c r="G29" s="35"/>
      <c r="H29" s="64">
        <f t="shared" si="0"/>
        <v>0</v>
      </c>
      <c r="L29" s="173"/>
      <c r="U29" s="28"/>
      <c r="V29" s="28"/>
      <c r="AN29" s="28"/>
      <c r="BH29" s="28"/>
      <c r="BI29" s="21"/>
      <c r="BJ29" s="21"/>
      <c r="BK29" s="21"/>
      <c r="BL29" s="21"/>
      <c r="BM29" s="21"/>
      <c r="BN29" s="21"/>
      <c r="BO29" s="21"/>
      <c r="BP29" s="21"/>
      <c r="BQ29" s="21"/>
      <c r="BR29" s="21"/>
      <c r="BS29" s="21"/>
      <c r="BT29" s="21"/>
      <c r="BU29" s="21"/>
      <c r="BV29" s="21"/>
      <c r="BW29" s="21"/>
      <c r="BX29" s="21"/>
      <c r="BY29" s="21"/>
      <c r="BZ29" s="21"/>
      <c r="CA29" s="21"/>
      <c r="CB29" s="21"/>
      <c r="CC29" s="21"/>
      <c r="CD29" s="21"/>
      <c r="CE29" s="21"/>
    </row>
    <row r="30" spans="1:83" s="27" customFormat="1" hidden="1">
      <c r="A30" s="31"/>
      <c r="B30" s="156" t="s">
        <v>440</v>
      </c>
      <c r="C30" s="157"/>
      <c r="D30" s="153">
        <v>0</v>
      </c>
      <c r="E30" s="157"/>
      <c r="F30" s="159">
        <v>0</v>
      </c>
      <c r="G30" s="35"/>
      <c r="H30" s="64">
        <f t="shared" si="0"/>
        <v>0</v>
      </c>
      <c r="L30" s="173"/>
      <c r="U30" s="28"/>
      <c r="V30" s="28"/>
      <c r="AN30" s="28"/>
      <c r="BH30" s="28"/>
      <c r="BI30" s="21"/>
      <c r="BJ30" s="21"/>
      <c r="BK30" s="21"/>
      <c r="BL30" s="21"/>
      <c r="BM30" s="21"/>
      <c r="BN30" s="21"/>
      <c r="BO30" s="21"/>
      <c r="BP30" s="21"/>
      <c r="BQ30" s="21"/>
      <c r="BR30" s="21"/>
      <c r="BS30" s="21"/>
      <c r="BT30" s="21"/>
      <c r="BU30" s="21"/>
      <c r="BV30" s="21"/>
      <c r="BW30" s="21"/>
      <c r="BX30" s="21"/>
      <c r="BY30" s="21"/>
      <c r="BZ30" s="21"/>
      <c r="CA30" s="21"/>
      <c r="CB30" s="21"/>
      <c r="CC30" s="21"/>
      <c r="CD30" s="21"/>
      <c r="CE30" s="21"/>
    </row>
    <row r="31" spans="1:83" s="27" customFormat="1" ht="16" thickBot="1">
      <c r="A31" s="328" t="s">
        <v>404</v>
      </c>
      <c r="B31" s="343" t="s">
        <v>405</v>
      </c>
      <c r="C31" s="344"/>
      <c r="D31" s="345">
        <f>+'2. PLANTILLA F.E 2024 '!E56</f>
        <v>6557</v>
      </c>
      <c r="E31" s="344"/>
      <c r="F31" s="346">
        <f>+'3. DATOS F.E 2023'!E18</f>
        <v>5950</v>
      </c>
      <c r="G31" s="35"/>
      <c r="H31" s="183">
        <f t="shared" si="0"/>
        <v>12507</v>
      </c>
      <c r="L31" s="173"/>
      <c r="U31" s="28"/>
      <c r="V31" s="28"/>
      <c r="AN31" s="28"/>
      <c r="BH31" s="28"/>
      <c r="BI31" s="21"/>
      <c r="BJ31" s="21"/>
      <c r="BK31" s="21"/>
      <c r="BL31" s="21"/>
      <c r="BM31" s="21"/>
      <c r="BN31" s="21"/>
      <c r="BO31" s="21"/>
      <c r="BP31" s="21"/>
      <c r="BQ31" s="21"/>
      <c r="BR31" s="21"/>
      <c r="BS31" s="21"/>
      <c r="BT31" s="21"/>
      <c r="BU31" s="21"/>
      <c r="BV31" s="21"/>
      <c r="BW31" s="21"/>
      <c r="BX31" s="21"/>
      <c r="BY31" s="21"/>
      <c r="BZ31" s="21"/>
      <c r="CA31" s="21"/>
      <c r="CB31" s="21"/>
      <c r="CC31" s="21"/>
      <c r="CD31" s="21"/>
      <c r="CE31" s="21"/>
    </row>
    <row r="32" spans="1:83" s="27" customFormat="1" hidden="1">
      <c r="A32" s="41"/>
      <c r="B32" s="156" t="s">
        <v>441</v>
      </c>
      <c r="C32" s="157"/>
      <c r="D32" s="153"/>
      <c r="E32" s="157"/>
      <c r="F32" s="159">
        <v>0</v>
      </c>
      <c r="G32" s="35"/>
      <c r="H32" s="64">
        <f t="shared" si="0"/>
        <v>0</v>
      </c>
      <c r="L32" s="173"/>
      <c r="U32" s="28"/>
      <c r="V32" s="28"/>
      <c r="AN32" s="28"/>
      <c r="BH32" s="28"/>
      <c r="BI32" s="21"/>
      <c r="BJ32" s="21"/>
      <c r="BK32" s="21"/>
      <c r="BL32" s="21"/>
      <c r="BM32" s="21"/>
      <c r="BN32" s="21"/>
      <c r="BO32" s="21"/>
      <c r="BP32" s="21"/>
      <c r="BQ32" s="21"/>
      <c r="BR32" s="21"/>
      <c r="BS32" s="21"/>
      <c r="BT32" s="21"/>
      <c r="BU32" s="21"/>
      <c r="BV32" s="21"/>
      <c r="BW32" s="21"/>
      <c r="BX32" s="21"/>
      <c r="BY32" s="21"/>
      <c r="BZ32" s="21"/>
      <c r="CA32" s="21"/>
      <c r="CB32" s="21"/>
      <c r="CC32" s="21"/>
      <c r="CD32" s="21"/>
      <c r="CE32" s="21"/>
    </row>
    <row r="33" spans="1:83" s="27" customFormat="1" hidden="1">
      <c r="A33" s="31"/>
      <c r="B33" s="156" t="s">
        <v>442</v>
      </c>
      <c r="C33" s="157"/>
      <c r="D33" s="153"/>
      <c r="E33" s="157"/>
      <c r="F33" s="159">
        <v>0</v>
      </c>
      <c r="G33" s="35"/>
      <c r="H33" s="64">
        <f t="shared" si="0"/>
        <v>0</v>
      </c>
      <c r="L33" s="173"/>
      <c r="U33" s="28"/>
      <c r="V33" s="28"/>
      <c r="AN33" s="28"/>
      <c r="BH33" s="28"/>
      <c r="BI33" s="21"/>
      <c r="BJ33" s="21"/>
      <c r="BK33" s="21"/>
      <c r="BL33" s="21"/>
      <c r="BM33" s="21"/>
      <c r="BN33" s="21"/>
      <c r="BO33" s="21"/>
      <c r="BP33" s="21"/>
      <c r="BQ33" s="21"/>
      <c r="BR33" s="21"/>
      <c r="BS33" s="21"/>
      <c r="BT33" s="21"/>
      <c r="BU33" s="21"/>
      <c r="BV33" s="21"/>
      <c r="BW33" s="21"/>
      <c r="BX33" s="21"/>
      <c r="BY33" s="21"/>
      <c r="BZ33" s="21"/>
      <c r="CA33" s="21"/>
      <c r="CB33" s="21"/>
      <c r="CC33" s="21"/>
      <c r="CD33" s="21"/>
      <c r="CE33" s="21"/>
    </row>
    <row r="34" spans="1:83" s="27" customFormat="1">
      <c r="A34" s="327"/>
      <c r="B34" s="353"/>
      <c r="C34" s="348"/>
      <c r="D34" s="349"/>
      <c r="E34" s="348"/>
      <c r="F34" s="350"/>
      <c r="G34" s="35"/>
      <c r="H34" s="183">
        <v>1</v>
      </c>
      <c r="L34" s="173"/>
      <c r="U34" s="28"/>
      <c r="V34" s="28"/>
      <c r="AN34" s="28"/>
      <c r="BH34" s="28"/>
      <c r="BI34" s="21"/>
      <c r="BJ34" s="21"/>
      <c r="BK34" s="21"/>
      <c r="BL34" s="21"/>
      <c r="BM34" s="21"/>
      <c r="BN34" s="21"/>
      <c r="BO34" s="21"/>
      <c r="BP34" s="21"/>
      <c r="BQ34" s="21"/>
      <c r="BR34" s="21"/>
      <c r="BS34" s="21"/>
      <c r="BT34" s="21"/>
      <c r="BU34" s="21"/>
      <c r="BV34" s="21"/>
      <c r="BW34" s="21"/>
      <c r="BX34" s="21"/>
      <c r="BY34" s="21"/>
      <c r="BZ34" s="21"/>
      <c r="CA34" s="21"/>
      <c r="CB34" s="21"/>
      <c r="CC34" s="21"/>
      <c r="CD34" s="21"/>
      <c r="CE34" s="21"/>
    </row>
    <row r="35" spans="1:83" s="27" customFormat="1">
      <c r="A35" s="327"/>
      <c r="B35" s="160" t="s">
        <v>406</v>
      </c>
      <c r="C35" s="354"/>
      <c r="D35" s="355">
        <f>+D11-D24</f>
        <v>24650830</v>
      </c>
      <c r="E35" s="354"/>
      <c r="F35" s="163">
        <f>+F16+F18-F26-F31</f>
        <v>20342493</v>
      </c>
      <c r="G35" s="35"/>
      <c r="H35" s="183"/>
      <c r="L35" s="173"/>
      <c r="U35" s="28"/>
      <c r="V35" s="28"/>
      <c r="AN35" s="28"/>
      <c r="BH35" s="28"/>
      <c r="BI35" s="21"/>
      <c r="BJ35" s="21"/>
      <c r="BK35" s="21"/>
      <c r="BL35" s="21"/>
      <c r="BM35" s="21"/>
      <c r="BN35" s="21"/>
      <c r="BO35" s="21"/>
      <c r="BP35" s="21"/>
      <c r="BQ35" s="21"/>
      <c r="BR35" s="21"/>
      <c r="BS35" s="21"/>
      <c r="BT35" s="21"/>
      <c r="BU35" s="21"/>
      <c r="BV35" s="21"/>
      <c r="BW35" s="21"/>
      <c r="BX35" s="21"/>
      <c r="BY35" s="21"/>
      <c r="BZ35" s="21"/>
      <c r="CA35" s="21"/>
      <c r="CB35" s="21"/>
      <c r="CC35" s="21"/>
      <c r="CD35" s="21"/>
      <c r="CE35" s="21"/>
    </row>
    <row r="36" spans="1:83" s="27" customFormat="1">
      <c r="A36" s="327"/>
      <c r="B36" s="161"/>
      <c r="C36" s="157"/>
      <c r="D36" s="153"/>
      <c r="E36" s="157"/>
      <c r="F36" s="159"/>
      <c r="G36" s="35"/>
      <c r="H36" s="183"/>
      <c r="L36" s="173"/>
      <c r="U36" s="28"/>
      <c r="V36" s="28"/>
      <c r="AN36" s="28"/>
      <c r="BH36" s="28"/>
      <c r="BI36" s="21"/>
      <c r="BJ36" s="21"/>
      <c r="BK36" s="21"/>
      <c r="BL36" s="21"/>
      <c r="BM36" s="21"/>
      <c r="BN36" s="21"/>
      <c r="BO36" s="21"/>
      <c r="BP36" s="21"/>
      <c r="BQ36" s="21"/>
      <c r="BR36" s="21"/>
      <c r="BS36" s="21"/>
      <c r="BT36" s="21"/>
      <c r="BU36" s="21"/>
      <c r="BV36" s="21"/>
      <c r="BW36" s="21"/>
      <c r="BX36" s="21"/>
      <c r="BY36" s="21"/>
      <c r="BZ36" s="21"/>
      <c r="CA36" s="21"/>
      <c r="CB36" s="21"/>
      <c r="CC36" s="21"/>
      <c r="CD36" s="21"/>
      <c r="CE36" s="21"/>
    </row>
    <row r="37" spans="1:83" s="27" customFormat="1" ht="16" thickBot="1">
      <c r="A37" s="327"/>
      <c r="B37" s="356" t="s">
        <v>407</v>
      </c>
      <c r="C37" s="357"/>
      <c r="D37" s="358"/>
      <c r="E37" s="357"/>
      <c r="F37" s="359"/>
      <c r="G37" s="35"/>
      <c r="H37" s="183"/>
      <c r="L37" s="173"/>
      <c r="U37" s="28"/>
      <c r="V37" s="28"/>
      <c r="AN37" s="28"/>
      <c r="BH37" s="28"/>
      <c r="BI37" s="21"/>
      <c r="BJ37" s="21"/>
      <c r="BK37" s="21"/>
      <c r="BL37" s="21"/>
      <c r="BM37" s="21"/>
      <c r="BN37" s="21"/>
      <c r="BO37" s="21"/>
      <c r="BP37" s="21"/>
      <c r="BQ37" s="21"/>
      <c r="BR37" s="21"/>
      <c r="BS37" s="21"/>
      <c r="BT37" s="21"/>
      <c r="BU37" s="21"/>
      <c r="BV37" s="21"/>
      <c r="BW37" s="21"/>
      <c r="BX37" s="21"/>
      <c r="BY37" s="21"/>
      <c r="BZ37" s="21"/>
      <c r="CA37" s="21"/>
      <c r="CB37" s="21"/>
      <c r="CC37" s="21"/>
      <c r="CD37" s="21"/>
      <c r="CE37" s="21"/>
    </row>
    <row r="38" spans="1:83" s="27" customFormat="1" hidden="1">
      <c r="A38" s="31"/>
      <c r="B38" s="36"/>
      <c r="C38" s="65"/>
      <c r="D38" s="155"/>
      <c r="E38" s="65"/>
      <c r="F38" s="162"/>
      <c r="G38" s="35"/>
      <c r="H38" s="64">
        <f t="shared" si="0"/>
        <v>0</v>
      </c>
      <c r="L38" s="173"/>
      <c r="U38" s="28"/>
      <c r="V38" s="28"/>
      <c r="AN38" s="28"/>
      <c r="BH38" s="28"/>
      <c r="BI38" s="21"/>
      <c r="BJ38" s="21"/>
      <c r="BK38" s="21"/>
      <c r="BL38" s="21"/>
      <c r="BM38" s="21"/>
      <c r="BN38" s="21"/>
      <c r="BO38" s="21"/>
      <c r="BP38" s="21"/>
      <c r="BQ38" s="21"/>
      <c r="BR38" s="21"/>
      <c r="BS38" s="21"/>
      <c r="BT38" s="21"/>
      <c r="BU38" s="21"/>
      <c r="BV38" s="21"/>
      <c r="BW38" s="21"/>
      <c r="BX38" s="21"/>
      <c r="BY38" s="21"/>
      <c r="BZ38" s="21"/>
      <c r="CA38" s="21"/>
      <c r="CB38" s="21"/>
      <c r="CC38" s="21"/>
      <c r="CD38" s="21"/>
      <c r="CE38" s="21"/>
    </row>
    <row r="39" spans="1:83" s="27" customFormat="1" hidden="1">
      <c r="A39" s="31"/>
      <c r="B39" s="36" t="s">
        <v>408</v>
      </c>
      <c r="C39" s="65"/>
      <c r="D39" s="165">
        <v>0</v>
      </c>
      <c r="E39" s="65"/>
      <c r="F39" s="162">
        <v>0</v>
      </c>
      <c r="G39" s="35"/>
      <c r="H39" s="64">
        <f t="shared" si="0"/>
        <v>0</v>
      </c>
      <c r="L39" s="173"/>
      <c r="U39" s="28"/>
      <c r="V39" s="28"/>
      <c r="AN39" s="28"/>
      <c r="BH39" s="28"/>
      <c r="BI39" s="21"/>
      <c r="BJ39" s="21"/>
      <c r="BK39" s="21"/>
      <c r="BL39" s="21"/>
      <c r="BM39" s="21"/>
      <c r="BN39" s="21"/>
      <c r="BO39" s="21"/>
      <c r="BP39" s="21"/>
      <c r="BQ39" s="21"/>
      <c r="BR39" s="21"/>
      <c r="BS39" s="21"/>
      <c r="BT39" s="21"/>
      <c r="BU39" s="21"/>
      <c r="BV39" s="21"/>
      <c r="BW39" s="21"/>
      <c r="BX39" s="21"/>
      <c r="BY39" s="21"/>
      <c r="BZ39" s="21"/>
      <c r="CA39" s="21"/>
      <c r="CB39" s="21"/>
      <c r="CC39" s="21"/>
      <c r="CD39" s="21"/>
      <c r="CE39" s="21"/>
    </row>
    <row r="40" spans="1:83" s="27" customFormat="1" hidden="1">
      <c r="A40" s="31"/>
      <c r="B40" s="156" t="s">
        <v>443</v>
      </c>
      <c r="C40" s="157"/>
      <c r="D40" s="153"/>
      <c r="E40" s="157"/>
      <c r="F40" s="159">
        <v>0</v>
      </c>
      <c r="G40" s="35"/>
      <c r="H40" s="64">
        <f t="shared" si="0"/>
        <v>0</v>
      </c>
      <c r="L40" s="173"/>
      <c r="U40" s="28"/>
      <c r="V40" s="28"/>
      <c r="AN40" s="28"/>
      <c r="BH40" s="28"/>
      <c r="BI40" s="21"/>
      <c r="BJ40" s="21"/>
      <c r="BK40" s="21"/>
      <c r="BL40" s="21"/>
      <c r="BM40" s="21"/>
      <c r="BN40" s="21"/>
      <c r="BO40" s="21"/>
      <c r="BP40" s="21"/>
      <c r="BQ40" s="21"/>
      <c r="BR40" s="21"/>
      <c r="BS40" s="21"/>
      <c r="BT40" s="21"/>
      <c r="BU40" s="21"/>
      <c r="BV40" s="21"/>
      <c r="BW40" s="21"/>
      <c r="BX40" s="21"/>
      <c r="BY40" s="21"/>
      <c r="BZ40" s="21"/>
      <c r="CA40" s="21"/>
      <c r="CB40" s="21"/>
      <c r="CC40" s="21"/>
      <c r="CD40" s="21"/>
      <c r="CE40" s="21"/>
    </row>
    <row r="41" spans="1:83" s="27" customFormat="1" hidden="1">
      <c r="A41" s="31"/>
      <c r="B41" s="156" t="s">
        <v>444</v>
      </c>
      <c r="C41" s="157"/>
      <c r="D41" s="153"/>
      <c r="E41" s="157"/>
      <c r="F41" s="159">
        <v>0</v>
      </c>
      <c r="G41" s="35"/>
      <c r="H41" s="64">
        <f t="shared" si="0"/>
        <v>0</v>
      </c>
      <c r="L41" s="173"/>
      <c r="U41" s="28"/>
      <c r="V41" s="28"/>
      <c r="AN41" s="28"/>
      <c r="BH41" s="28"/>
      <c r="BI41" s="21"/>
      <c r="BJ41" s="21"/>
      <c r="BK41" s="21"/>
      <c r="BL41" s="21"/>
      <c r="BM41" s="21"/>
      <c r="BN41" s="21"/>
      <c r="BO41" s="21"/>
      <c r="BP41" s="21"/>
      <c r="BQ41" s="21"/>
      <c r="BR41" s="21"/>
      <c r="BS41" s="21"/>
      <c r="BT41" s="21"/>
      <c r="BU41" s="21"/>
      <c r="BV41" s="21"/>
      <c r="BW41" s="21"/>
      <c r="BX41" s="21"/>
      <c r="BY41" s="21"/>
      <c r="BZ41" s="21"/>
      <c r="CA41" s="21"/>
      <c r="CB41" s="21"/>
      <c r="CC41" s="21"/>
      <c r="CD41" s="21"/>
      <c r="CE41" s="21"/>
    </row>
    <row r="42" spans="1:83" s="27" customFormat="1" hidden="1">
      <c r="A42" s="31"/>
      <c r="B42" s="156" t="s">
        <v>445</v>
      </c>
      <c r="C42" s="157"/>
      <c r="D42" s="153"/>
      <c r="E42" s="157"/>
      <c r="F42" s="159">
        <v>0</v>
      </c>
      <c r="G42" s="35"/>
      <c r="H42" s="64">
        <f t="shared" si="0"/>
        <v>0</v>
      </c>
      <c r="L42" s="173"/>
      <c r="U42" s="28"/>
      <c r="V42" s="28"/>
      <c r="AN42" s="28"/>
      <c r="BH42" s="28"/>
      <c r="BI42" s="21"/>
      <c r="BJ42" s="21"/>
      <c r="BK42" s="21"/>
      <c r="BL42" s="21"/>
      <c r="BM42" s="21"/>
      <c r="BN42" s="21"/>
      <c r="BO42" s="21"/>
      <c r="BP42" s="21"/>
      <c r="BQ42" s="21"/>
      <c r="BR42" s="21"/>
      <c r="BS42" s="21"/>
      <c r="BT42" s="21"/>
      <c r="BU42" s="21"/>
      <c r="BV42" s="21"/>
      <c r="BW42" s="21"/>
      <c r="BX42" s="21"/>
      <c r="BY42" s="21"/>
      <c r="BZ42" s="21"/>
      <c r="CA42" s="21"/>
      <c r="CB42" s="21"/>
      <c r="CC42" s="21"/>
      <c r="CD42" s="21"/>
      <c r="CE42" s="21"/>
    </row>
    <row r="43" spans="1:83" s="27" customFormat="1" hidden="1">
      <c r="A43" s="31"/>
      <c r="B43" s="156" t="s">
        <v>446</v>
      </c>
      <c r="C43" s="157"/>
      <c r="D43" s="153"/>
      <c r="E43" s="157"/>
      <c r="F43" s="159">
        <v>0</v>
      </c>
      <c r="G43" s="35"/>
      <c r="H43" s="64">
        <f t="shared" si="0"/>
        <v>0</v>
      </c>
      <c r="L43" s="173"/>
      <c r="U43" s="28"/>
      <c r="V43" s="28"/>
      <c r="AN43" s="28"/>
      <c r="BH43" s="28"/>
      <c r="BI43" s="21"/>
      <c r="BJ43" s="21"/>
      <c r="BK43" s="21"/>
      <c r="BL43" s="21"/>
      <c r="BM43" s="21"/>
      <c r="BN43" s="21"/>
      <c r="BO43" s="21"/>
      <c r="BP43" s="21"/>
      <c r="BQ43" s="21"/>
      <c r="BR43" s="21"/>
      <c r="BS43" s="21"/>
      <c r="BT43" s="21"/>
      <c r="BU43" s="21"/>
      <c r="BV43" s="21"/>
      <c r="BW43" s="21"/>
      <c r="BX43" s="21"/>
      <c r="BY43" s="21"/>
      <c r="BZ43" s="21"/>
      <c r="CA43" s="21"/>
      <c r="CB43" s="21"/>
      <c r="CC43" s="21"/>
      <c r="CD43" s="21"/>
      <c r="CE43" s="21"/>
    </row>
    <row r="44" spans="1:83" s="27" customFormat="1" hidden="1">
      <c r="A44" s="31"/>
      <c r="B44" s="156" t="s">
        <v>447</v>
      </c>
      <c r="C44" s="157"/>
      <c r="D44" s="153"/>
      <c r="E44" s="157"/>
      <c r="F44" s="159">
        <v>0</v>
      </c>
      <c r="G44" s="35"/>
      <c r="H44" s="64">
        <f t="shared" si="0"/>
        <v>0</v>
      </c>
      <c r="L44" s="173"/>
      <c r="U44" s="28"/>
      <c r="V44" s="28"/>
      <c r="AN44" s="28"/>
      <c r="BH44" s="28"/>
      <c r="BI44" s="21"/>
      <c r="BJ44" s="21"/>
      <c r="BK44" s="21"/>
      <c r="BL44" s="21"/>
      <c r="BM44" s="21"/>
      <c r="BN44" s="21"/>
      <c r="BO44" s="21"/>
      <c r="BP44" s="21"/>
      <c r="BQ44" s="21"/>
      <c r="BR44" s="21"/>
      <c r="BS44" s="21"/>
      <c r="BT44" s="21"/>
      <c r="BU44" s="21"/>
      <c r="BV44" s="21"/>
      <c r="BW44" s="21"/>
      <c r="BX44" s="21"/>
      <c r="BY44" s="21"/>
      <c r="BZ44" s="21"/>
      <c r="CA44" s="21"/>
      <c r="CB44" s="21"/>
      <c r="CC44" s="21"/>
      <c r="CD44" s="21"/>
      <c r="CE44" s="21"/>
    </row>
    <row r="45" spans="1:83" s="27" customFormat="1" hidden="1">
      <c r="A45" s="31"/>
      <c r="B45" s="156" t="s">
        <v>448</v>
      </c>
      <c r="C45" s="157"/>
      <c r="D45" s="153"/>
      <c r="E45" s="157"/>
      <c r="F45" s="159">
        <v>0</v>
      </c>
      <c r="G45" s="35"/>
      <c r="H45" s="64">
        <f t="shared" si="0"/>
        <v>0</v>
      </c>
      <c r="L45" s="173"/>
      <c r="U45" s="28"/>
      <c r="V45" s="28"/>
      <c r="AN45" s="28"/>
      <c r="BH45" s="28"/>
      <c r="BI45" s="21"/>
      <c r="BJ45" s="21"/>
      <c r="BK45" s="21"/>
      <c r="BL45" s="21"/>
      <c r="BM45" s="21"/>
      <c r="BN45" s="21"/>
      <c r="BO45" s="21"/>
      <c r="BP45" s="21"/>
      <c r="BQ45" s="21"/>
      <c r="BR45" s="21"/>
      <c r="BS45" s="21"/>
      <c r="BT45" s="21"/>
      <c r="BU45" s="21"/>
      <c r="BV45" s="21"/>
      <c r="BW45" s="21"/>
      <c r="BX45" s="21"/>
      <c r="BY45" s="21"/>
      <c r="BZ45" s="21"/>
      <c r="CA45" s="21"/>
      <c r="CB45" s="21"/>
      <c r="CC45" s="21"/>
      <c r="CD45" s="21"/>
      <c r="CE45" s="21"/>
    </row>
    <row r="46" spans="1:83" s="27" customFormat="1" hidden="1">
      <c r="A46" s="31"/>
      <c r="B46" s="156" t="s">
        <v>449</v>
      </c>
      <c r="C46" s="157"/>
      <c r="D46" s="153"/>
      <c r="E46" s="157"/>
      <c r="F46" s="159">
        <v>0</v>
      </c>
      <c r="G46" s="35"/>
      <c r="H46" s="64">
        <f t="shared" si="0"/>
        <v>0</v>
      </c>
      <c r="L46" s="173"/>
      <c r="U46" s="28"/>
      <c r="V46" s="28"/>
      <c r="AN46" s="28"/>
      <c r="BH46" s="28"/>
      <c r="BI46" s="21"/>
      <c r="BJ46" s="21"/>
      <c r="BK46" s="21"/>
      <c r="BL46" s="21"/>
      <c r="BM46" s="21"/>
      <c r="BN46" s="21"/>
      <c r="BO46" s="21"/>
      <c r="BP46" s="21"/>
      <c r="BQ46" s="21"/>
      <c r="BR46" s="21"/>
      <c r="BS46" s="21"/>
      <c r="BT46" s="21"/>
      <c r="BU46" s="21"/>
      <c r="BV46" s="21"/>
      <c r="BW46" s="21"/>
      <c r="BX46" s="21"/>
      <c r="BY46" s="21"/>
      <c r="BZ46" s="21"/>
      <c r="CA46" s="21"/>
      <c r="CB46" s="21"/>
      <c r="CC46" s="21"/>
      <c r="CD46" s="21"/>
      <c r="CE46" s="21"/>
    </row>
    <row r="47" spans="1:83" s="27" customFormat="1" hidden="1">
      <c r="A47" s="31"/>
      <c r="B47" s="175" t="s">
        <v>450</v>
      </c>
      <c r="C47" s="157"/>
      <c r="D47" s="153"/>
      <c r="E47" s="157"/>
      <c r="F47" s="159">
        <v>0</v>
      </c>
      <c r="G47" s="35"/>
      <c r="H47" s="64">
        <f t="shared" si="0"/>
        <v>0</v>
      </c>
      <c r="L47" s="173"/>
      <c r="U47" s="28"/>
      <c r="V47" s="28"/>
      <c r="AN47" s="28"/>
      <c r="BH47" s="28"/>
      <c r="BI47" s="21"/>
      <c r="BJ47" s="21"/>
      <c r="BK47" s="21"/>
      <c r="BL47" s="21"/>
      <c r="BM47" s="21"/>
      <c r="BN47" s="21"/>
      <c r="BO47" s="21"/>
      <c r="BP47" s="21"/>
      <c r="BQ47" s="21"/>
      <c r="BR47" s="21"/>
      <c r="BS47" s="21"/>
      <c r="BT47" s="21"/>
      <c r="BU47" s="21"/>
      <c r="BV47" s="21"/>
      <c r="BW47" s="21"/>
      <c r="BX47" s="21"/>
      <c r="BY47" s="21"/>
      <c r="BZ47" s="21"/>
      <c r="CA47" s="21"/>
      <c r="CB47" s="21"/>
      <c r="CC47" s="21"/>
      <c r="CD47" s="21"/>
      <c r="CE47" s="21"/>
    </row>
    <row r="48" spans="1:83" s="27" customFormat="1" hidden="1">
      <c r="A48" s="31"/>
      <c r="B48" s="156" t="s">
        <v>451</v>
      </c>
      <c r="C48" s="157"/>
      <c r="D48" s="153"/>
      <c r="E48" s="157"/>
      <c r="F48" s="159">
        <v>0</v>
      </c>
      <c r="G48" s="35"/>
      <c r="H48" s="64">
        <f t="shared" si="0"/>
        <v>0</v>
      </c>
      <c r="L48" s="173"/>
      <c r="U48" s="28"/>
      <c r="V48" s="28"/>
      <c r="AN48" s="28"/>
      <c r="BH48" s="28"/>
      <c r="BI48" s="21"/>
      <c r="BJ48" s="21"/>
      <c r="BK48" s="21"/>
      <c r="BL48" s="21"/>
      <c r="BM48" s="21"/>
      <c r="BN48" s="21"/>
      <c r="BO48" s="21"/>
      <c r="BP48" s="21"/>
      <c r="BQ48" s="21"/>
      <c r="BR48" s="21"/>
      <c r="BS48" s="21"/>
      <c r="BT48" s="21"/>
      <c r="BU48" s="21"/>
      <c r="BV48" s="21"/>
      <c r="BW48" s="21"/>
      <c r="BX48" s="21"/>
      <c r="BY48" s="21"/>
      <c r="BZ48" s="21"/>
      <c r="CA48" s="21"/>
      <c r="CB48" s="21"/>
      <c r="CC48" s="21"/>
      <c r="CD48" s="21"/>
      <c r="CE48" s="21"/>
    </row>
    <row r="49" spans="1:83" s="27" customFormat="1" hidden="1">
      <c r="A49" s="31"/>
      <c r="B49" s="156" t="s">
        <v>452</v>
      </c>
      <c r="C49" s="157"/>
      <c r="D49" s="153"/>
      <c r="E49" s="157"/>
      <c r="F49" s="159">
        <v>0</v>
      </c>
      <c r="G49" s="35"/>
      <c r="H49" s="64">
        <f t="shared" si="0"/>
        <v>0</v>
      </c>
      <c r="L49" s="173"/>
      <c r="U49" s="28"/>
      <c r="V49" s="28"/>
      <c r="AN49" s="28"/>
      <c r="BH49" s="28"/>
      <c r="BI49" s="21"/>
      <c r="BJ49" s="21"/>
      <c r="BK49" s="21"/>
      <c r="BL49" s="21"/>
      <c r="BM49" s="21"/>
      <c r="BN49" s="21"/>
      <c r="BO49" s="21"/>
      <c r="BP49" s="21"/>
      <c r="BQ49" s="21"/>
      <c r="BR49" s="21"/>
      <c r="BS49" s="21"/>
      <c r="BT49" s="21"/>
      <c r="BU49" s="21"/>
      <c r="BV49" s="21"/>
      <c r="BW49" s="21"/>
      <c r="BX49" s="21"/>
      <c r="BY49" s="21"/>
      <c r="BZ49" s="21"/>
      <c r="CA49" s="21"/>
      <c r="CB49" s="21"/>
      <c r="CC49" s="21"/>
      <c r="CD49" s="21"/>
      <c r="CE49" s="21"/>
    </row>
    <row r="50" spans="1:83" s="27" customFormat="1" hidden="1">
      <c r="A50" s="31"/>
      <c r="B50" s="156" t="s">
        <v>453</v>
      </c>
      <c r="C50" s="157"/>
      <c r="D50" s="153"/>
      <c r="E50" s="157"/>
      <c r="F50" s="159">
        <v>0</v>
      </c>
      <c r="G50" s="35"/>
      <c r="H50" s="64">
        <f t="shared" si="0"/>
        <v>0</v>
      </c>
      <c r="L50" s="173"/>
      <c r="U50" s="28"/>
      <c r="V50" s="28"/>
      <c r="AN50" s="28"/>
      <c r="BH50" s="28"/>
      <c r="BI50" s="21"/>
      <c r="BJ50" s="21"/>
      <c r="BK50" s="21"/>
      <c r="BL50" s="21"/>
      <c r="BM50" s="21"/>
      <c r="BN50" s="21"/>
      <c r="BO50" s="21"/>
      <c r="BP50" s="21"/>
      <c r="BQ50" s="21"/>
      <c r="BR50" s="21"/>
      <c r="BS50" s="21"/>
      <c r="BT50" s="21"/>
      <c r="BU50" s="21"/>
      <c r="BV50" s="21"/>
      <c r="BW50" s="21"/>
      <c r="BX50" s="21"/>
      <c r="BY50" s="21"/>
      <c r="BZ50" s="21"/>
      <c r="CA50" s="21"/>
      <c r="CB50" s="21"/>
      <c r="CC50" s="21"/>
      <c r="CD50" s="21"/>
      <c r="CE50" s="21"/>
    </row>
    <row r="51" spans="1:83" s="27" customFormat="1" hidden="1">
      <c r="A51" s="31"/>
      <c r="B51" s="156" t="s">
        <v>454</v>
      </c>
      <c r="C51" s="157"/>
      <c r="D51" s="153"/>
      <c r="E51" s="157"/>
      <c r="F51" s="159">
        <v>0</v>
      </c>
      <c r="G51" s="35"/>
      <c r="H51" s="64">
        <f t="shared" si="0"/>
        <v>0</v>
      </c>
      <c r="L51" s="173"/>
      <c r="U51" s="28"/>
      <c r="V51" s="28"/>
      <c r="AN51" s="28"/>
      <c r="BH51" s="28"/>
      <c r="BI51" s="21"/>
      <c r="BJ51" s="21"/>
      <c r="BK51" s="21"/>
      <c r="BL51" s="21"/>
      <c r="BM51" s="21"/>
      <c r="BN51" s="21"/>
      <c r="BO51" s="21"/>
      <c r="BP51" s="21"/>
      <c r="BQ51" s="21"/>
      <c r="BR51" s="21"/>
      <c r="BS51" s="21"/>
      <c r="BT51" s="21"/>
      <c r="BU51" s="21"/>
      <c r="BV51" s="21"/>
      <c r="BW51" s="21"/>
      <c r="BX51" s="21"/>
      <c r="BY51" s="21"/>
      <c r="BZ51" s="21"/>
      <c r="CA51" s="21"/>
      <c r="CB51" s="21"/>
      <c r="CC51" s="21"/>
      <c r="CD51" s="21"/>
      <c r="CE51" s="21"/>
    </row>
    <row r="52" spans="1:83" s="27" customFormat="1" hidden="1">
      <c r="A52" s="31"/>
      <c r="B52" s="156" t="s">
        <v>418</v>
      </c>
      <c r="C52" s="157"/>
      <c r="D52" s="153"/>
      <c r="E52" s="157"/>
      <c r="F52" s="159">
        <v>0</v>
      </c>
      <c r="G52" s="35"/>
      <c r="H52" s="64">
        <f t="shared" si="0"/>
        <v>0</v>
      </c>
      <c r="L52" s="173"/>
      <c r="U52" s="28"/>
      <c r="V52" s="28"/>
      <c r="AN52" s="28"/>
      <c r="BH52" s="28"/>
      <c r="BI52" s="21"/>
      <c r="BJ52" s="21"/>
      <c r="BK52" s="21"/>
      <c r="BL52" s="21"/>
      <c r="BM52" s="21"/>
      <c r="BN52" s="21"/>
      <c r="BO52" s="21"/>
      <c r="BP52" s="21"/>
      <c r="BQ52" s="21"/>
      <c r="BR52" s="21"/>
      <c r="BS52" s="21"/>
      <c r="BT52" s="21"/>
      <c r="BU52" s="21"/>
      <c r="BV52" s="21"/>
      <c r="BW52" s="21"/>
      <c r="BX52" s="21"/>
      <c r="BY52" s="21"/>
      <c r="BZ52" s="21"/>
      <c r="CA52" s="21"/>
      <c r="CB52" s="21"/>
      <c r="CC52" s="21"/>
      <c r="CD52" s="21"/>
      <c r="CE52" s="21"/>
    </row>
    <row r="53" spans="1:83" s="27" customFormat="1" hidden="1">
      <c r="A53" s="31"/>
      <c r="B53" s="156" t="s">
        <v>455</v>
      </c>
      <c r="C53" s="157"/>
      <c r="D53" s="153"/>
      <c r="E53" s="157"/>
      <c r="F53" s="159">
        <v>0</v>
      </c>
      <c r="G53" s="35"/>
      <c r="H53" s="64">
        <f t="shared" si="0"/>
        <v>0</v>
      </c>
      <c r="L53" s="173"/>
      <c r="U53" s="28"/>
      <c r="V53" s="28"/>
      <c r="AN53" s="28"/>
      <c r="BH53" s="28"/>
      <c r="BI53" s="21"/>
      <c r="BJ53" s="21"/>
      <c r="BK53" s="21"/>
      <c r="BL53" s="21"/>
      <c r="BM53" s="21"/>
      <c r="BN53" s="21"/>
      <c r="BO53" s="21"/>
      <c r="BP53" s="21"/>
      <c r="BQ53" s="21"/>
      <c r="BR53" s="21"/>
      <c r="BS53" s="21"/>
      <c r="BT53" s="21"/>
      <c r="BU53" s="21"/>
      <c r="BV53" s="21"/>
      <c r="BW53" s="21"/>
      <c r="BX53" s="21"/>
      <c r="BY53" s="21"/>
      <c r="BZ53" s="21"/>
      <c r="CA53" s="21"/>
      <c r="CB53" s="21"/>
      <c r="CC53" s="21"/>
      <c r="CD53" s="21"/>
      <c r="CE53" s="21"/>
    </row>
    <row r="54" spans="1:83" s="27" customFormat="1">
      <c r="A54" s="329" t="s">
        <v>325</v>
      </c>
      <c r="B54" s="360" t="s">
        <v>299</v>
      </c>
      <c r="C54" s="348"/>
      <c r="D54" s="361">
        <f>+D55</f>
        <v>25420721</v>
      </c>
      <c r="E54" s="362"/>
      <c r="F54" s="363">
        <f>+F55</f>
        <v>0</v>
      </c>
      <c r="G54" s="35"/>
      <c r="H54" s="183"/>
      <c r="L54" s="173"/>
      <c r="U54" s="28"/>
      <c r="V54" s="28"/>
      <c r="AN54" s="28"/>
      <c r="BH54" s="28"/>
      <c r="BI54" s="21"/>
      <c r="BJ54" s="21"/>
      <c r="BK54" s="21"/>
      <c r="BL54" s="21"/>
      <c r="BM54" s="21"/>
      <c r="BN54" s="21"/>
      <c r="BO54" s="21"/>
      <c r="BP54" s="21"/>
      <c r="BQ54" s="21"/>
      <c r="BR54" s="21"/>
      <c r="BS54" s="21"/>
      <c r="BT54" s="21"/>
      <c r="BU54" s="21"/>
      <c r="BV54" s="21"/>
      <c r="BW54" s="21"/>
      <c r="BX54" s="21"/>
      <c r="BY54" s="21"/>
      <c r="BZ54" s="21"/>
      <c r="CA54" s="21"/>
      <c r="CB54" s="21"/>
      <c r="CC54" s="21"/>
      <c r="CD54" s="21"/>
      <c r="CE54" s="21"/>
    </row>
    <row r="55" spans="1:83" s="27" customFormat="1" ht="16" thickBot="1">
      <c r="A55" s="327"/>
      <c r="B55" s="364" t="s">
        <v>312</v>
      </c>
      <c r="C55" s="351"/>
      <c r="D55" s="170">
        <f>+'2. PLANTILLA F.E 2024 '!E73</f>
        <v>25420721</v>
      </c>
      <c r="E55" s="351"/>
      <c r="F55" s="171">
        <f>+'3. DATOS F.E 2023'!E25</f>
        <v>0</v>
      </c>
      <c r="G55" s="35"/>
      <c r="H55" s="183"/>
      <c r="L55" s="173"/>
      <c r="U55" s="28"/>
      <c r="V55" s="28"/>
      <c r="AN55" s="28"/>
      <c r="BH55" s="28"/>
      <c r="BI55" s="21"/>
      <c r="BJ55" s="21"/>
      <c r="BK55" s="21"/>
      <c r="BL55" s="21"/>
      <c r="BM55" s="21"/>
      <c r="BN55" s="21"/>
      <c r="BO55" s="21"/>
      <c r="BP55" s="21"/>
      <c r="BQ55" s="21"/>
      <c r="BR55" s="21"/>
      <c r="BS55" s="21"/>
      <c r="BT55" s="21"/>
      <c r="BU55" s="21"/>
      <c r="BV55" s="21"/>
      <c r="BW55" s="21"/>
      <c r="BX55" s="21"/>
      <c r="BY55" s="21"/>
      <c r="BZ55" s="21"/>
      <c r="CA55" s="21"/>
      <c r="CB55" s="21"/>
      <c r="CC55" s="21"/>
      <c r="CD55" s="21"/>
      <c r="CE55" s="21"/>
    </row>
    <row r="56" spans="1:83" s="27" customFormat="1" hidden="1">
      <c r="A56" s="31"/>
      <c r="B56" s="156" t="s">
        <v>456</v>
      </c>
      <c r="C56" s="157"/>
      <c r="D56" s="153"/>
      <c r="E56" s="157"/>
      <c r="F56" s="159">
        <v>0</v>
      </c>
      <c r="G56" s="35"/>
      <c r="H56" s="64">
        <f t="shared" si="0"/>
        <v>0</v>
      </c>
      <c r="L56" s="173"/>
      <c r="U56" s="28"/>
      <c r="V56" s="28"/>
      <c r="AN56" s="28"/>
      <c r="BH56" s="28"/>
      <c r="BI56" s="21"/>
      <c r="BJ56" s="21"/>
      <c r="BK56" s="21"/>
      <c r="BL56" s="21"/>
      <c r="BM56" s="21"/>
      <c r="BN56" s="21"/>
      <c r="BO56" s="21"/>
      <c r="BP56" s="21"/>
      <c r="BQ56" s="21"/>
      <c r="BR56" s="21"/>
      <c r="BS56" s="21"/>
      <c r="BT56" s="21"/>
      <c r="BU56" s="21"/>
      <c r="BV56" s="21"/>
      <c r="BW56" s="21"/>
      <c r="BX56" s="21"/>
      <c r="BY56" s="21"/>
      <c r="BZ56" s="21"/>
      <c r="CA56" s="21"/>
      <c r="CB56" s="21"/>
      <c r="CC56" s="21"/>
      <c r="CD56" s="21"/>
      <c r="CE56" s="21"/>
    </row>
    <row r="57" spans="1:83" s="27" customFormat="1" hidden="1">
      <c r="A57" s="31"/>
      <c r="B57" s="156" t="s">
        <v>457</v>
      </c>
      <c r="C57" s="157"/>
      <c r="D57" s="153"/>
      <c r="E57" s="157"/>
      <c r="F57" s="159">
        <v>0</v>
      </c>
      <c r="G57" s="35"/>
      <c r="H57" s="64">
        <f t="shared" si="0"/>
        <v>0</v>
      </c>
      <c r="L57" s="173"/>
      <c r="U57" s="28"/>
      <c r="V57" s="28"/>
      <c r="AN57" s="28"/>
      <c r="BH57" s="28"/>
      <c r="BI57" s="21"/>
      <c r="BJ57" s="21"/>
      <c r="BK57" s="21"/>
      <c r="BL57" s="21"/>
      <c r="BM57" s="21"/>
      <c r="BN57" s="21"/>
      <c r="BO57" s="21"/>
      <c r="BP57" s="21"/>
      <c r="BQ57" s="21"/>
      <c r="BR57" s="21"/>
      <c r="BS57" s="21"/>
      <c r="BT57" s="21"/>
      <c r="BU57" s="21"/>
      <c r="BV57" s="21"/>
      <c r="BW57" s="21"/>
      <c r="BX57" s="21"/>
      <c r="BY57" s="21"/>
      <c r="BZ57" s="21"/>
      <c r="CA57" s="21"/>
      <c r="CB57" s="21"/>
      <c r="CC57" s="21"/>
      <c r="CD57" s="21"/>
      <c r="CE57" s="21"/>
    </row>
    <row r="58" spans="1:83" s="27" customFormat="1" hidden="1">
      <c r="A58" s="31"/>
      <c r="B58" s="156" t="s">
        <v>458</v>
      </c>
      <c r="C58" s="157"/>
      <c r="D58" s="153"/>
      <c r="E58" s="157"/>
      <c r="F58" s="159">
        <v>0</v>
      </c>
      <c r="G58" s="35"/>
      <c r="H58" s="64">
        <f t="shared" si="0"/>
        <v>0</v>
      </c>
      <c r="L58" s="173"/>
      <c r="U58" s="28"/>
      <c r="V58" s="28"/>
      <c r="AN58" s="28"/>
      <c r="BH58" s="28"/>
      <c r="BI58" s="21"/>
      <c r="BJ58" s="21"/>
      <c r="BK58" s="21"/>
      <c r="BL58" s="21"/>
      <c r="BM58" s="21"/>
      <c r="BN58" s="21"/>
      <c r="BO58" s="21"/>
      <c r="BP58" s="21"/>
      <c r="BQ58" s="21"/>
      <c r="BR58" s="21"/>
      <c r="BS58" s="21"/>
      <c r="BT58" s="21"/>
      <c r="BU58" s="21"/>
      <c r="BV58" s="21"/>
      <c r="BW58" s="21"/>
      <c r="BX58" s="21"/>
      <c r="BY58" s="21"/>
      <c r="BZ58" s="21"/>
      <c r="CA58" s="21"/>
      <c r="CB58" s="21"/>
      <c r="CC58" s="21"/>
      <c r="CD58" s="21"/>
      <c r="CE58" s="21"/>
    </row>
    <row r="59" spans="1:83" s="27" customFormat="1" hidden="1">
      <c r="A59" s="31"/>
      <c r="B59" s="156" t="s">
        <v>459</v>
      </c>
      <c r="C59" s="157"/>
      <c r="D59" s="153"/>
      <c r="E59" s="157"/>
      <c r="F59" s="159">
        <v>0</v>
      </c>
      <c r="G59" s="35"/>
      <c r="H59" s="64">
        <f t="shared" si="0"/>
        <v>0</v>
      </c>
      <c r="L59" s="173"/>
      <c r="U59" s="28"/>
      <c r="V59" s="28"/>
      <c r="AN59" s="28"/>
      <c r="BH59" s="28"/>
      <c r="BI59" s="21"/>
      <c r="BJ59" s="21"/>
      <c r="BK59" s="21"/>
      <c r="BL59" s="21"/>
      <c r="BM59" s="21"/>
      <c r="BN59" s="21"/>
      <c r="BO59" s="21"/>
      <c r="BP59" s="21"/>
      <c r="BQ59" s="21"/>
      <c r="BR59" s="21"/>
      <c r="BS59" s="21"/>
      <c r="BT59" s="21"/>
      <c r="BU59" s="21"/>
      <c r="BV59" s="21"/>
      <c r="BW59" s="21"/>
      <c r="BX59" s="21"/>
      <c r="BY59" s="21"/>
      <c r="BZ59" s="21"/>
      <c r="CA59" s="21"/>
      <c r="CB59" s="21"/>
      <c r="CC59" s="21"/>
      <c r="CD59" s="21"/>
      <c r="CE59" s="21"/>
    </row>
    <row r="60" spans="1:83" s="27" customFormat="1" hidden="1">
      <c r="A60" s="31"/>
      <c r="B60" s="156" t="s">
        <v>460</v>
      </c>
      <c r="C60" s="157"/>
      <c r="D60" s="153"/>
      <c r="E60" s="157"/>
      <c r="F60" s="159">
        <v>0</v>
      </c>
      <c r="G60" s="35"/>
      <c r="H60" s="64">
        <f t="shared" si="0"/>
        <v>0</v>
      </c>
      <c r="L60" s="173"/>
      <c r="U60" s="28"/>
      <c r="V60" s="28"/>
      <c r="AN60" s="28"/>
      <c r="BH60" s="28"/>
      <c r="BI60" s="21"/>
      <c r="BJ60" s="21"/>
      <c r="BK60" s="21"/>
      <c r="BL60" s="21"/>
      <c r="BM60" s="21"/>
      <c r="BN60" s="21"/>
      <c r="BO60" s="21"/>
      <c r="BP60" s="21"/>
      <c r="BQ60" s="21"/>
      <c r="BR60" s="21"/>
      <c r="BS60" s="21"/>
      <c r="BT60" s="21"/>
      <c r="BU60" s="21"/>
      <c r="BV60" s="21"/>
      <c r="BW60" s="21"/>
      <c r="BX60" s="21"/>
      <c r="BY60" s="21"/>
      <c r="BZ60" s="21"/>
      <c r="CA60" s="21"/>
      <c r="CB60" s="21"/>
      <c r="CC60" s="21"/>
      <c r="CD60" s="21"/>
      <c r="CE60" s="21"/>
    </row>
    <row r="61" spans="1:83" s="27" customFormat="1" hidden="1">
      <c r="A61" s="31"/>
      <c r="B61" s="156" t="s">
        <v>461</v>
      </c>
      <c r="C61" s="157"/>
      <c r="D61" s="153"/>
      <c r="E61" s="157"/>
      <c r="F61" s="159">
        <v>0</v>
      </c>
      <c r="G61" s="35"/>
      <c r="H61" s="64">
        <f t="shared" si="0"/>
        <v>0</v>
      </c>
      <c r="L61" s="173"/>
      <c r="U61" s="28"/>
      <c r="V61" s="28"/>
      <c r="AN61" s="28"/>
      <c r="BH61" s="28"/>
      <c r="BI61" s="21"/>
      <c r="BJ61" s="21"/>
      <c r="BK61" s="21"/>
      <c r="BL61" s="21"/>
      <c r="BM61" s="21"/>
      <c r="BN61" s="21"/>
      <c r="BO61" s="21"/>
      <c r="BP61" s="21"/>
      <c r="BQ61" s="21"/>
      <c r="BR61" s="21"/>
      <c r="BS61" s="21"/>
      <c r="BT61" s="21"/>
      <c r="BU61" s="21"/>
      <c r="BV61" s="21"/>
      <c r="BW61" s="21"/>
      <c r="BX61" s="21"/>
      <c r="BY61" s="21"/>
      <c r="BZ61" s="21"/>
      <c r="CA61" s="21"/>
      <c r="CB61" s="21"/>
      <c r="CC61" s="21"/>
      <c r="CD61" s="21"/>
      <c r="CE61" s="21"/>
    </row>
    <row r="62" spans="1:83" s="27" customFormat="1" hidden="1">
      <c r="A62" s="31"/>
      <c r="B62" s="156" t="s">
        <v>448</v>
      </c>
      <c r="C62" s="157"/>
      <c r="D62" s="153"/>
      <c r="E62" s="157"/>
      <c r="F62" s="159">
        <v>0</v>
      </c>
      <c r="G62" s="35"/>
      <c r="H62" s="64">
        <f t="shared" si="0"/>
        <v>0</v>
      </c>
      <c r="L62" s="173"/>
      <c r="U62" s="28"/>
      <c r="V62" s="28"/>
      <c r="AN62" s="28"/>
      <c r="BH62" s="28"/>
      <c r="BI62" s="21"/>
      <c r="BJ62" s="21"/>
      <c r="BK62" s="21"/>
      <c r="BL62" s="21"/>
      <c r="BM62" s="21"/>
      <c r="BN62" s="21"/>
      <c r="BO62" s="21"/>
      <c r="BP62" s="21"/>
      <c r="BQ62" s="21"/>
      <c r="BR62" s="21"/>
      <c r="BS62" s="21"/>
      <c r="BT62" s="21"/>
      <c r="BU62" s="21"/>
      <c r="BV62" s="21"/>
      <c r="BW62" s="21"/>
      <c r="BX62" s="21"/>
      <c r="BY62" s="21"/>
      <c r="BZ62" s="21"/>
      <c r="CA62" s="21"/>
      <c r="CB62" s="21"/>
      <c r="CC62" s="21"/>
      <c r="CD62" s="21"/>
      <c r="CE62" s="21"/>
    </row>
    <row r="63" spans="1:83" s="27" customFormat="1" hidden="1">
      <c r="A63" s="31"/>
      <c r="B63" s="156" t="s">
        <v>449</v>
      </c>
      <c r="C63" s="157"/>
      <c r="D63" s="153"/>
      <c r="E63" s="157"/>
      <c r="F63" s="159">
        <v>0</v>
      </c>
      <c r="G63" s="35"/>
      <c r="H63" s="64">
        <f t="shared" si="0"/>
        <v>0</v>
      </c>
      <c r="L63" s="173"/>
      <c r="U63" s="28"/>
      <c r="V63" s="28"/>
      <c r="AN63" s="28"/>
      <c r="BH63" s="28"/>
      <c r="BI63" s="21"/>
      <c r="BJ63" s="21"/>
      <c r="BK63" s="21"/>
      <c r="BL63" s="21"/>
      <c r="BM63" s="21"/>
      <c r="BN63" s="21"/>
      <c r="BO63" s="21"/>
      <c r="BP63" s="21"/>
      <c r="BQ63" s="21"/>
      <c r="BR63" s="21"/>
      <c r="BS63" s="21"/>
      <c r="BT63" s="21"/>
      <c r="BU63" s="21"/>
      <c r="BV63" s="21"/>
      <c r="BW63" s="21"/>
      <c r="BX63" s="21"/>
      <c r="BY63" s="21"/>
      <c r="BZ63" s="21"/>
      <c r="CA63" s="21"/>
      <c r="CB63" s="21"/>
      <c r="CC63" s="21"/>
      <c r="CD63" s="21"/>
      <c r="CE63" s="21"/>
    </row>
    <row r="64" spans="1:83" s="27" customFormat="1" hidden="1">
      <c r="A64" s="31"/>
      <c r="B64" s="156" t="s">
        <v>450</v>
      </c>
      <c r="C64" s="157"/>
      <c r="D64" s="153"/>
      <c r="E64" s="157"/>
      <c r="F64" s="159">
        <v>0</v>
      </c>
      <c r="G64" s="35"/>
      <c r="H64" s="64">
        <f t="shared" si="0"/>
        <v>0</v>
      </c>
      <c r="L64" s="173"/>
      <c r="U64" s="28"/>
      <c r="V64" s="28"/>
      <c r="AN64" s="28"/>
      <c r="BH64" s="28"/>
      <c r="BI64" s="21"/>
      <c r="BJ64" s="21"/>
      <c r="BK64" s="21"/>
      <c r="BL64" s="21"/>
      <c r="BM64" s="21"/>
      <c r="BN64" s="21"/>
      <c r="BO64" s="21"/>
      <c r="BP64" s="21"/>
      <c r="BQ64" s="21"/>
      <c r="BR64" s="21"/>
      <c r="BS64" s="21"/>
      <c r="BT64" s="21"/>
      <c r="BU64" s="21"/>
      <c r="BV64" s="21"/>
      <c r="BW64" s="21"/>
      <c r="BX64" s="21"/>
      <c r="BY64" s="21"/>
      <c r="BZ64" s="21"/>
      <c r="CA64" s="21"/>
      <c r="CB64" s="21"/>
      <c r="CC64" s="21"/>
      <c r="CD64" s="21"/>
      <c r="CE64" s="21"/>
    </row>
    <row r="65" spans="1:83" s="27" customFormat="1" hidden="1">
      <c r="A65" s="31"/>
      <c r="B65" s="156" t="s">
        <v>451</v>
      </c>
      <c r="C65" s="157"/>
      <c r="D65" s="153"/>
      <c r="E65" s="157"/>
      <c r="F65" s="159">
        <v>0</v>
      </c>
      <c r="G65" s="35"/>
      <c r="H65" s="64">
        <f t="shared" si="0"/>
        <v>0</v>
      </c>
      <c r="L65" s="173"/>
      <c r="U65" s="28"/>
      <c r="V65" s="28"/>
      <c r="AN65" s="28"/>
      <c r="BH65" s="28"/>
      <c r="BI65" s="21"/>
      <c r="BJ65" s="21"/>
      <c r="BK65" s="21"/>
      <c r="BL65" s="21"/>
      <c r="BM65" s="21"/>
      <c r="BN65" s="21"/>
      <c r="BO65" s="21"/>
      <c r="BP65" s="21"/>
      <c r="BQ65" s="21"/>
      <c r="BR65" s="21"/>
      <c r="BS65" s="21"/>
      <c r="BT65" s="21"/>
      <c r="BU65" s="21"/>
      <c r="BV65" s="21"/>
      <c r="BW65" s="21"/>
      <c r="BX65" s="21"/>
      <c r="BY65" s="21"/>
      <c r="BZ65" s="21"/>
      <c r="CA65" s="21"/>
      <c r="CB65" s="21"/>
      <c r="CC65" s="21"/>
      <c r="CD65" s="21"/>
      <c r="CE65" s="21"/>
    </row>
    <row r="66" spans="1:83" s="27" customFormat="1" hidden="1">
      <c r="A66" s="31"/>
      <c r="B66" s="156" t="s">
        <v>452</v>
      </c>
      <c r="C66" s="157"/>
      <c r="D66" s="153"/>
      <c r="E66" s="157"/>
      <c r="F66" s="159">
        <v>0</v>
      </c>
      <c r="G66" s="35"/>
      <c r="H66" s="64">
        <f t="shared" si="0"/>
        <v>0</v>
      </c>
      <c r="L66" s="173"/>
      <c r="U66" s="28"/>
      <c r="V66" s="28"/>
      <c r="AN66" s="28"/>
      <c r="BH66" s="28"/>
      <c r="BI66" s="21"/>
      <c r="BJ66" s="21"/>
      <c r="BK66" s="21"/>
      <c r="BL66" s="21"/>
      <c r="BM66" s="21"/>
      <c r="BN66" s="21"/>
      <c r="BO66" s="21"/>
      <c r="BP66" s="21"/>
      <c r="BQ66" s="21"/>
      <c r="BR66" s="21"/>
      <c r="BS66" s="21"/>
      <c r="BT66" s="21"/>
      <c r="BU66" s="21"/>
      <c r="BV66" s="21"/>
      <c r="BW66" s="21"/>
      <c r="BX66" s="21"/>
      <c r="BY66" s="21"/>
      <c r="BZ66" s="21"/>
      <c r="CA66" s="21"/>
      <c r="CB66" s="21"/>
      <c r="CC66" s="21"/>
      <c r="CD66" s="21"/>
      <c r="CE66" s="21"/>
    </row>
    <row r="67" spans="1:83" s="27" customFormat="1" hidden="1">
      <c r="A67" s="31"/>
      <c r="B67" s="156" t="s">
        <v>453</v>
      </c>
      <c r="C67" s="157"/>
      <c r="D67" s="153"/>
      <c r="E67" s="157"/>
      <c r="F67" s="159">
        <v>0</v>
      </c>
      <c r="G67" s="35"/>
      <c r="H67" s="64">
        <f t="shared" si="0"/>
        <v>0</v>
      </c>
      <c r="L67" s="173"/>
      <c r="U67" s="28"/>
      <c r="V67" s="28"/>
      <c r="AN67" s="28"/>
      <c r="BH67" s="28"/>
      <c r="BI67" s="21"/>
      <c r="BJ67" s="21"/>
      <c r="BK67" s="21"/>
      <c r="BL67" s="21"/>
      <c r="BM67" s="21"/>
      <c r="BN67" s="21"/>
      <c r="BO67" s="21"/>
      <c r="BP67" s="21"/>
      <c r="BQ67" s="21"/>
      <c r="BR67" s="21"/>
      <c r="BS67" s="21"/>
      <c r="BT67" s="21"/>
      <c r="BU67" s="21"/>
      <c r="BV67" s="21"/>
      <c r="BW67" s="21"/>
      <c r="BX67" s="21"/>
      <c r="BY67" s="21"/>
      <c r="BZ67" s="21"/>
      <c r="CA67" s="21"/>
      <c r="CB67" s="21"/>
      <c r="CC67" s="21"/>
      <c r="CD67" s="21"/>
      <c r="CE67" s="21"/>
    </row>
    <row r="68" spans="1:83" s="27" customFormat="1" hidden="1">
      <c r="A68" s="31"/>
      <c r="B68" s="156" t="s">
        <v>454</v>
      </c>
      <c r="C68" s="157"/>
      <c r="D68" s="153"/>
      <c r="E68" s="157"/>
      <c r="F68" s="159">
        <v>0</v>
      </c>
      <c r="G68" s="35"/>
      <c r="H68" s="64">
        <f t="shared" si="0"/>
        <v>0</v>
      </c>
      <c r="L68" s="173"/>
      <c r="U68" s="28"/>
      <c r="V68" s="28"/>
      <c r="AN68" s="28"/>
      <c r="BH68" s="28"/>
      <c r="BI68" s="21"/>
      <c r="BJ68" s="21"/>
      <c r="BK68" s="21"/>
      <c r="BL68" s="21"/>
      <c r="BM68" s="21"/>
      <c r="BN68" s="21"/>
      <c r="BO68" s="21"/>
      <c r="BP68" s="21"/>
      <c r="BQ68" s="21"/>
      <c r="BR68" s="21"/>
      <c r="BS68" s="21"/>
      <c r="BT68" s="21"/>
      <c r="BU68" s="21"/>
      <c r="BV68" s="21"/>
      <c r="BW68" s="21"/>
      <c r="BX68" s="21"/>
      <c r="BY68" s="21"/>
      <c r="BZ68" s="21"/>
      <c r="CA68" s="21"/>
      <c r="CB68" s="21"/>
      <c r="CC68" s="21"/>
      <c r="CD68" s="21"/>
      <c r="CE68" s="21"/>
    </row>
    <row r="69" spans="1:83" s="27" customFormat="1" hidden="1">
      <c r="A69" s="31"/>
      <c r="B69" s="156" t="s">
        <v>462</v>
      </c>
      <c r="C69" s="157"/>
      <c r="D69" s="153"/>
      <c r="E69" s="157"/>
      <c r="F69" s="159">
        <v>0</v>
      </c>
      <c r="G69" s="35"/>
      <c r="H69" s="64">
        <f t="shared" si="0"/>
        <v>0</v>
      </c>
      <c r="L69" s="173"/>
      <c r="U69" s="28"/>
      <c r="V69" s="28"/>
      <c r="AN69" s="28"/>
      <c r="BH69" s="28"/>
      <c r="BI69" s="21"/>
      <c r="BJ69" s="21"/>
      <c r="BK69" s="21"/>
      <c r="BL69" s="21"/>
      <c r="BM69" s="21"/>
      <c r="BN69" s="21"/>
      <c r="BO69" s="21"/>
      <c r="BP69" s="21"/>
      <c r="BQ69" s="21"/>
      <c r="BR69" s="21"/>
      <c r="BS69" s="21"/>
      <c r="BT69" s="21"/>
      <c r="BU69" s="21"/>
      <c r="BV69" s="21"/>
      <c r="BW69" s="21"/>
      <c r="BX69" s="21"/>
      <c r="BY69" s="21"/>
      <c r="BZ69" s="21"/>
      <c r="CA69" s="21"/>
      <c r="CB69" s="21"/>
      <c r="CC69" s="21"/>
      <c r="CD69" s="21"/>
      <c r="CE69" s="21"/>
    </row>
    <row r="70" spans="1:83" s="27" customFormat="1">
      <c r="A70" s="327"/>
      <c r="B70" s="353"/>
      <c r="C70" s="348"/>
      <c r="D70" s="349"/>
      <c r="E70" s="348"/>
      <c r="F70" s="350"/>
      <c r="G70" s="35"/>
      <c r="H70" s="64"/>
      <c r="L70" s="173"/>
      <c r="U70" s="28"/>
      <c r="V70" s="28"/>
      <c r="AN70" s="28"/>
      <c r="BH70" s="28"/>
      <c r="BI70" s="21"/>
      <c r="BJ70" s="21"/>
      <c r="BK70" s="21"/>
      <c r="BL70" s="21"/>
      <c r="BM70" s="21"/>
      <c r="BN70" s="21"/>
      <c r="BO70" s="21"/>
      <c r="BP70" s="21"/>
      <c r="BQ70" s="21"/>
      <c r="BR70" s="21"/>
      <c r="BS70" s="21"/>
      <c r="BT70" s="21"/>
      <c r="BU70" s="21"/>
      <c r="BV70" s="21"/>
      <c r="BW70" s="21"/>
      <c r="BX70" s="21"/>
      <c r="BY70" s="21"/>
      <c r="BZ70" s="21"/>
      <c r="CA70" s="21"/>
      <c r="CB70" s="21"/>
      <c r="CC70" s="21"/>
      <c r="CD70" s="21"/>
      <c r="CE70" s="21"/>
    </row>
    <row r="71" spans="1:83" s="27" customFormat="1">
      <c r="A71" s="43"/>
      <c r="B71" s="160" t="s">
        <v>409</v>
      </c>
      <c r="C71" s="354"/>
      <c r="D71" s="355">
        <f>+D40-D55</f>
        <v>-25420721</v>
      </c>
      <c r="E71" s="354"/>
      <c r="F71" s="163">
        <f>+F40-F55</f>
        <v>0</v>
      </c>
      <c r="G71" s="35"/>
      <c r="H71" s="183"/>
      <c r="L71" s="173"/>
      <c r="U71" s="28"/>
      <c r="V71" s="28"/>
      <c r="AN71" s="28"/>
      <c r="BH71" s="28"/>
      <c r="BI71" s="21"/>
      <c r="BJ71" s="21"/>
      <c r="BK71" s="21"/>
      <c r="BL71" s="21"/>
      <c r="BM71" s="21"/>
      <c r="BN71" s="21"/>
      <c r="BO71" s="21"/>
      <c r="BP71" s="21"/>
      <c r="BQ71" s="21"/>
      <c r="BR71" s="21"/>
      <c r="BS71" s="21"/>
      <c r="BT71" s="21"/>
      <c r="BU71" s="21"/>
      <c r="BV71" s="21"/>
      <c r="BW71" s="21"/>
      <c r="BX71" s="21"/>
      <c r="BY71" s="21"/>
      <c r="BZ71" s="21"/>
      <c r="CA71" s="21"/>
      <c r="CB71" s="21"/>
      <c r="CC71" s="21"/>
      <c r="CD71" s="21"/>
      <c r="CE71" s="21"/>
    </row>
    <row r="72" spans="1:83" s="27" customFormat="1">
      <c r="A72" s="327"/>
      <c r="B72" s="44"/>
      <c r="C72" s="365"/>
      <c r="D72" s="154"/>
      <c r="E72" s="365"/>
      <c r="F72" s="164"/>
      <c r="G72" s="35"/>
      <c r="H72" s="183"/>
      <c r="L72" s="173"/>
      <c r="U72" s="28"/>
      <c r="V72" s="28"/>
      <c r="AN72" s="28"/>
      <c r="BH72" s="28"/>
      <c r="BI72" s="21"/>
      <c r="BJ72" s="21"/>
      <c r="BK72" s="21"/>
      <c r="BL72" s="21"/>
      <c r="BM72" s="21"/>
      <c r="BN72" s="21"/>
      <c r="BO72" s="21"/>
      <c r="BP72" s="21"/>
      <c r="BQ72" s="21"/>
      <c r="BR72" s="21"/>
      <c r="BS72" s="21"/>
      <c r="BT72" s="21"/>
      <c r="BU72" s="21"/>
      <c r="BV72" s="21"/>
      <c r="BW72" s="21"/>
      <c r="BX72" s="21"/>
      <c r="BY72" s="21"/>
      <c r="BZ72" s="21"/>
      <c r="CA72" s="21"/>
      <c r="CB72" s="21"/>
      <c r="CC72" s="21"/>
      <c r="CD72" s="21"/>
      <c r="CE72" s="21"/>
    </row>
    <row r="73" spans="1:83" s="27" customFormat="1" ht="16" thickBot="1">
      <c r="A73" s="327"/>
      <c r="B73" s="356" t="s">
        <v>410</v>
      </c>
      <c r="C73" s="357"/>
      <c r="D73" s="366">
        <v>0</v>
      </c>
      <c r="E73" s="357"/>
      <c r="F73" s="359">
        <v>0</v>
      </c>
      <c r="G73" s="35"/>
      <c r="H73" s="183"/>
      <c r="L73" s="173"/>
      <c r="U73" s="28"/>
      <c r="V73" s="28"/>
      <c r="AN73" s="28"/>
      <c r="BH73" s="28"/>
      <c r="BI73" s="21"/>
      <c r="BJ73" s="21"/>
      <c r="BK73" s="21"/>
      <c r="BL73" s="21"/>
      <c r="BM73" s="21"/>
      <c r="BN73" s="21"/>
      <c r="BO73" s="21"/>
      <c r="BP73" s="21"/>
      <c r="BQ73" s="21"/>
      <c r="BR73" s="21"/>
      <c r="BS73" s="21"/>
      <c r="BT73" s="21"/>
      <c r="BU73" s="21"/>
      <c r="BV73" s="21"/>
      <c r="BW73" s="21"/>
      <c r="BX73" s="21"/>
      <c r="BY73" s="21"/>
      <c r="BZ73" s="21"/>
      <c r="CA73" s="21"/>
      <c r="CB73" s="21"/>
      <c r="CC73" s="21"/>
      <c r="CD73" s="21"/>
      <c r="CE73" s="21"/>
    </row>
    <row r="74" spans="1:83" s="27" customFormat="1" hidden="1">
      <c r="A74" s="31"/>
      <c r="B74" s="36"/>
      <c r="C74" s="65"/>
      <c r="D74" s="155"/>
      <c r="E74" s="65"/>
      <c r="F74" s="162"/>
      <c r="G74" s="35"/>
      <c r="H74" s="64">
        <f t="shared" si="0"/>
        <v>0</v>
      </c>
      <c r="L74" s="173"/>
      <c r="U74" s="28"/>
      <c r="V74" s="28"/>
      <c r="AN74" s="28"/>
      <c r="BH74" s="28"/>
      <c r="BI74" s="21"/>
      <c r="BJ74" s="21"/>
      <c r="BK74" s="21"/>
      <c r="BL74" s="21"/>
      <c r="BM74" s="21"/>
      <c r="BN74" s="21"/>
      <c r="BO74" s="21"/>
      <c r="BP74" s="21"/>
      <c r="BQ74" s="21"/>
      <c r="BR74" s="21"/>
      <c r="BS74" s="21"/>
      <c r="BT74" s="21"/>
      <c r="BU74" s="21"/>
      <c r="BV74" s="21"/>
      <c r="BW74" s="21"/>
      <c r="BX74" s="21"/>
      <c r="BY74" s="21"/>
      <c r="BZ74" s="21"/>
      <c r="CA74" s="21"/>
      <c r="CB74" s="21"/>
      <c r="CC74" s="21"/>
      <c r="CD74" s="21"/>
      <c r="CE74" s="21"/>
    </row>
    <row r="75" spans="1:83" s="27" customFormat="1" ht="16" thickBot="1">
      <c r="A75" s="327"/>
      <c r="B75" s="367" t="s">
        <v>408</v>
      </c>
      <c r="C75" s="368"/>
      <c r="D75" s="369">
        <v>0</v>
      </c>
      <c r="E75" s="368"/>
      <c r="F75" s="370">
        <v>0</v>
      </c>
      <c r="G75" s="35"/>
      <c r="H75" s="183"/>
      <c r="L75" s="173"/>
      <c r="U75" s="28"/>
      <c r="V75" s="28"/>
      <c r="AN75" s="28"/>
      <c r="BH75" s="28"/>
      <c r="BI75" s="21"/>
      <c r="BJ75" s="21"/>
      <c r="BK75" s="21"/>
      <c r="BL75" s="21"/>
      <c r="BM75" s="21"/>
      <c r="BN75" s="21"/>
      <c r="BO75" s="21"/>
      <c r="BP75" s="21"/>
      <c r="BQ75" s="21"/>
      <c r="BR75" s="21"/>
      <c r="BS75" s="21"/>
      <c r="BT75" s="21"/>
      <c r="BU75" s="21"/>
      <c r="BV75" s="21"/>
      <c r="BW75" s="21"/>
      <c r="BX75" s="21"/>
      <c r="BY75" s="21"/>
      <c r="BZ75" s="21"/>
      <c r="CA75" s="21"/>
      <c r="CB75" s="21"/>
      <c r="CC75" s="21"/>
      <c r="CD75" s="21"/>
      <c r="CE75" s="21"/>
    </row>
    <row r="76" spans="1:83" s="27" customFormat="1" hidden="1">
      <c r="A76" s="31"/>
      <c r="B76" s="156" t="s">
        <v>411</v>
      </c>
      <c r="C76" s="65"/>
      <c r="D76" s="155">
        <v>0</v>
      </c>
      <c r="E76" s="65"/>
      <c r="F76" s="162">
        <v>0</v>
      </c>
      <c r="G76" s="35"/>
      <c r="H76" s="64">
        <f t="shared" ref="H76:H94" si="1">+F76+D76</f>
        <v>0</v>
      </c>
      <c r="L76" s="173"/>
      <c r="U76" s="28"/>
      <c r="V76" s="28"/>
      <c r="AN76" s="28"/>
      <c r="BH76" s="28"/>
      <c r="BI76" s="21"/>
      <c r="BJ76" s="21"/>
      <c r="BK76" s="21"/>
      <c r="BL76" s="21"/>
      <c r="BM76" s="21"/>
      <c r="BN76" s="21"/>
      <c r="BO76" s="21"/>
      <c r="BP76" s="21"/>
      <c r="BQ76" s="21"/>
      <c r="BR76" s="21"/>
      <c r="BS76" s="21"/>
      <c r="BT76" s="21"/>
      <c r="BU76" s="21"/>
      <c r="BV76" s="21"/>
      <c r="BW76" s="21"/>
      <c r="BX76" s="21"/>
      <c r="BY76" s="21"/>
      <c r="BZ76" s="21"/>
      <c r="CA76" s="21"/>
      <c r="CB76" s="21"/>
      <c r="CC76" s="21"/>
      <c r="CD76" s="21"/>
      <c r="CE76" s="21"/>
    </row>
    <row r="77" spans="1:83" s="27" customFormat="1" hidden="1">
      <c r="A77" s="31"/>
      <c r="B77" s="156" t="s">
        <v>412</v>
      </c>
      <c r="C77" s="65"/>
      <c r="D77" s="155"/>
      <c r="E77" s="65"/>
      <c r="F77" s="162">
        <v>0</v>
      </c>
      <c r="G77" s="35"/>
      <c r="H77" s="64">
        <f t="shared" si="1"/>
        <v>0</v>
      </c>
      <c r="L77" s="173"/>
      <c r="U77" s="28"/>
      <c r="V77" s="28"/>
      <c r="AN77" s="28"/>
      <c r="BH77" s="28"/>
      <c r="BI77" s="21"/>
      <c r="BJ77" s="21"/>
      <c r="BK77" s="21"/>
      <c r="BL77" s="21"/>
      <c r="BM77" s="21"/>
      <c r="BN77" s="21"/>
      <c r="BO77" s="21"/>
      <c r="BP77" s="21"/>
      <c r="BQ77" s="21"/>
      <c r="BR77" s="21"/>
      <c r="BS77" s="21"/>
      <c r="BT77" s="21"/>
      <c r="BU77" s="21"/>
      <c r="BV77" s="21"/>
      <c r="BW77" s="21"/>
      <c r="BX77" s="21"/>
      <c r="BY77" s="21"/>
      <c r="BZ77" s="21"/>
      <c r="CA77" s="21"/>
      <c r="CB77" s="21"/>
      <c r="CC77" s="21"/>
      <c r="CD77" s="21"/>
      <c r="CE77" s="21"/>
    </row>
    <row r="78" spans="1:83" s="27" customFormat="1" hidden="1">
      <c r="A78" s="31"/>
      <c r="B78" s="156" t="s">
        <v>413</v>
      </c>
      <c r="C78" s="65"/>
      <c r="D78" s="155"/>
      <c r="E78" s="65"/>
      <c r="F78" s="162">
        <v>0</v>
      </c>
      <c r="G78" s="35"/>
      <c r="H78" s="64">
        <f t="shared" si="1"/>
        <v>0</v>
      </c>
      <c r="L78" s="173"/>
      <c r="U78" s="28"/>
      <c r="V78" s="28"/>
      <c r="AN78" s="28"/>
      <c r="BH78" s="28"/>
      <c r="BI78" s="21"/>
      <c r="BJ78" s="21"/>
      <c r="BK78" s="21"/>
      <c r="BL78" s="21"/>
      <c r="BM78" s="21"/>
      <c r="BN78" s="21"/>
      <c r="BO78" s="21"/>
      <c r="BP78" s="21"/>
      <c r="BQ78" s="21"/>
      <c r="BR78" s="21"/>
      <c r="BS78" s="21"/>
      <c r="BT78" s="21"/>
      <c r="BU78" s="21"/>
      <c r="BV78" s="21"/>
      <c r="BW78" s="21"/>
      <c r="BX78" s="21"/>
      <c r="BY78" s="21"/>
      <c r="BZ78" s="21"/>
      <c r="CA78" s="21"/>
      <c r="CB78" s="21"/>
      <c r="CC78" s="21"/>
      <c r="CD78" s="21"/>
      <c r="CE78" s="21"/>
    </row>
    <row r="79" spans="1:83" s="27" customFormat="1" hidden="1">
      <c r="A79" s="31"/>
      <c r="B79" s="156" t="s">
        <v>414</v>
      </c>
      <c r="C79" s="65"/>
      <c r="D79" s="155"/>
      <c r="E79" s="65"/>
      <c r="F79" s="162">
        <v>0</v>
      </c>
      <c r="G79" s="35"/>
      <c r="H79" s="64">
        <f t="shared" si="1"/>
        <v>0</v>
      </c>
      <c r="L79" s="173"/>
      <c r="U79" s="28"/>
      <c r="V79" s="28"/>
      <c r="AN79" s="28"/>
      <c r="BH79" s="28"/>
      <c r="BI79" s="21"/>
      <c r="BJ79" s="21"/>
      <c r="BK79" s="21"/>
      <c r="BL79" s="21"/>
      <c r="BM79" s="21"/>
      <c r="BN79" s="21"/>
      <c r="BO79" s="21"/>
      <c r="BP79" s="21"/>
      <c r="BQ79" s="21"/>
      <c r="BR79" s="21"/>
      <c r="BS79" s="21"/>
      <c r="BT79" s="21"/>
      <c r="BU79" s="21"/>
      <c r="BV79" s="21"/>
      <c r="BW79" s="21"/>
      <c r="BX79" s="21"/>
      <c r="BY79" s="21"/>
      <c r="BZ79" s="21"/>
      <c r="CA79" s="21"/>
      <c r="CB79" s="21"/>
      <c r="CC79" s="21"/>
      <c r="CD79" s="21"/>
      <c r="CE79" s="21"/>
    </row>
    <row r="80" spans="1:83" s="27" customFormat="1" hidden="1">
      <c r="A80" s="31"/>
      <c r="B80" s="156" t="s">
        <v>415</v>
      </c>
      <c r="C80" s="65"/>
      <c r="D80" s="155"/>
      <c r="E80" s="65"/>
      <c r="F80" s="162">
        <v>0</v>
      </c>
      <c r="G80" s="35"/>
      <c r="H80" s="64">
        <f t="shared" si="1"/>
        <v>0</v>
      </c>
      <c r="L80" s="173"/>
      <c r="U80" s="28"/>
      <c r="V80" s="28"/>
      <c r="AN80" s="28"/>
      <c r="BH80" s="28"/>
      <c r="BI80" s="21"/>
      <c r="BJ80" s="21"/>
      <c r="BK80" s="21"/>
      <c r="BL80" s="21"/>
      <c r="BM80" s="21"/>
      <c r="BN80" s="21"/>
      <c r="BO80" s="21"/>
      <c r="BP80" s="21"/>
      <c r="BQ80" s="21"/>
      <c r="BR80" s="21"/>
      <c r="BS80" s="21"/>
      <c r="BT80" s="21"/>
      <c r="BU80" s="21"/>
      <c r="BV80" s="21"/>
      <c r="BW80" s="21"/>
      <c r="BX80" s="21"/>
      <c r="BY80" s="21"/>
      <c r="BZ80" s="21"/>
      <c r="CA80" s="21"/>
      <c r="CB80" s="21"/>
      <c r="CC80" s="21"/>
      <c r="CD80" s="21"/>
      <c r="CE80" s="21"/>
    </row>
    <row r="81" spans="1:83" s="27" customFormat="1" hidden="1">
      <c r="A81" s="31"/>
      <c r="B81" s="156" t="s">
        <v>416</v>
      </c>
      <c r="C81" s="65"/>
      <c r="D81" s="155"/>
      <c r="E81" s="65"/>
      <c r="F81" s="162">
        <v>0</v>
      </c>
      <c r="G81" s="35"/>
      <c r="H81" s="64">
        <f t="shared" si="1"/>
        <v>0</v>
      </c>
      <c r="L81" s="173"/>
      <c r="U81" s="28"/>
      <c r="V81" s="28"/>
      <c r="AN81" s="28"/>
      <c r="BH81" s="28"/>
      <c r="BI81" s="21"/>
      <c r="BJ81" s="21"/>
      <c r="BK81" s="21"/>
      <c r="BL81" s="21"/>
      <c r="BM81" s="21"/>
      <c r="BN81" s="21"/>
      <c r="BO81" s="21"/>
      <c r="BP81" s="21"/>
      <c r="BQ81" s="21"/>
      <c r="BR81" s="21"/>
      <c r="BS81" s="21"/>
      <c r="BT81" s="21"/>
      <c r="BU81" s="21"/>
      <c r="BV81" s="21"/>
      <c r="BW81" s="21"/>
      <c r="BX81" s="21"/>
      <c r="BY81" s="21"/>
      <c r="BZ81" s="21"/>
      <c r="CA81" s="21"/>
      <c r="CB81" s="21"/>
      <c r="CC81" s="21"/>
      <c r="CD81" s="21"/>
      <c r="CE81" s="21"/>
    </row>
    <row r="82" spans="1:83" s="27" customFormat="1" ht="16" thickBot="1">
      <c r="A82" s="327"/>
      <c r="B82" s="371" t="s">
        <v>299</v>
      </c>
      <c r="C82" s="368"/>
      <c r="D82" s="369">
        <v>0</v>
      </c>
      <c r="E82" s="368"/>
      <c r="F82" s="370">
        <v>0</v>
      </c>
      <c r="G82" s="35"/>
      <c r="H82" s="183">
        <v>1</v>
      </c>
      <c r="L82" s="173"/>
      <c r="U82" s="28"/>
      <c r="V82" s="28"/>
      <c r="AN82" s="28"/>
      <c r="BH82" s="28"/>
      <c r="BI82" s="21"/>
      <c r="BJ82" s="21"/>
      <c r="BK82" s="21"/>
      <c r="BL82" s="21"/>
      <c r="BM82" s="21"/>
      <c r="BN82" s="21"/>
      <c r="BO82" s="21"/>
      <c r="BP82" s="21"/>
      <c r="BQ82" s="21"/>
      <c r="BR82" s="21"/>
      <c r="BS82" s="21"/>
      <c r="BT82" s="21"/>
      <c r="BU82" s="21"/>
      <c r="BV82" s="21"/>
      <c r="BW82" s="21"/>
      <c r="BX82" s="21"/>
      <c r="BY82" s="21"/>
      <c r="BZ82" s="21"/>
      <c r="CA82" s="21"/>
      <c r="CB82" s="21"/>
      <c r="CC82" s="21"/>
      <c r="CD82" s="21"/>
      <c r="CE82" s="21"/>
    </row>
    <row r="83" spans="1:83" s="27" customFormat="1" hidden="1">
      <c r="A83" s="31"/>
      <c r="B83" s="156" t="s">
        <v>412</v>
      </c>
      <c r="C83" s="65"/>
      <c r="D83" s="155"/>
      <c r="E83" s="65"/>
      <c r="F83" s="162">
        <v>0</v>
      </c>
      <c r="G83" s="35"/>
      <c r="H83" s="64">
        <f t="shared" si="1"/>
        <v>0</v>
      </c>
      <c r="L83" s="173"/>
      <c r="U83" s="28"/>
      <c r="V83" s="28"/>
      <c r="AN83" s="28"/>
      <c r="BH83" s="28"/>
      <c r="BI83" s="21"/>
      <c r="BJ83" s="21"/>
      <c r="BK83" s="21"/>
      <c r="BL83" s="21"/>
      <c r="BM83" s="21"/>
      <c r="BN83" s="21"/>
      <c r="BO83" s="21"/>
      <c r="BP83" s="21"/>
      <c r="BQ83" s="21"/>
      <c r="BR83" s="21"/>
      <c r="BS83" s="21"/>
      <c r="BT83" s="21"/>
      <c r="BU83" s="21"/>
      <c r="BV83" s="21"/>
      <c r="BW83" s="21"/>
      <c r="BX83" s="21"/>
      <c r="BY83" s="21"/>
      <c r="BZ83" s="21"/>
      <c r="CA83" s="21"/>
      <c r="CB83" s="21"/>
      <c r="CC83" s="21"/>
      <c r="CD83" s="21"/>
      <c r="CE83" s="21"/>
    </row>
    <row r="84" spans="1:83" s="27" customFormat="1" hidden="1">
      <c r="A84" s="31"/>
      <c r="B84" s="156" t="s">
        <v>417</v>
      </c>
      <c r="C84" s="65"/>
      <c r="D84" s="155"/>
      <c r="E84" s="65"/>
      <c r="F84" s="162">
        <v>0</v>
      </c>
      <c r="G84" s="35"/>
      <c r="H84" s="64">
        <f t="shared" si="1"/>
        <v>0</v>
      </c>
      <c r="L84" s="173"/>
      <c r="U84" s="28"/>
      <c r="V84" s="28"/>
      <c r="AN84" s="28"/>
      <c r="BH84" s="28"/>
      <c r="BI84" s="21"/>
      <c r="BJ84" s="21"/>
      <c r="BK84" s="21"/>
      <c r="BL84" s="21"/>
      <c r="BM84" s="21"/>
      <c r="BN84" s="21"/>
      <c r="BO84" s="21"/>
      <c r="BP84" s="21"/>
      <c r="BQ84" s="21"/>
      <c r="BR84" s="21"/>
      <c r="BS84" s="21"/>
      <c r="BT84" s="21"/>
      <c r="BU84" s="21"/>
      <c r="BV84" s="21"/>
      <c r="BW84" s="21"/>
      <c r="BX84" s="21"/>
      <c r="BY84" s="21"/>
      <c r="BZ84" s="21"/>
      <c r="CA84" s="21"/>
      <c r="CB84" s="21"/>
      <c r="CC84" s="21"/>
      <c r="CD84" s="21"/>
      <c r="CE84" s="21"/>
    </row>
    <row r="85" spans="1:83" s="27" customFormat="1" hidden="1">
      <c r="A85" s="31"/>
      <c r="B85" s="156" t="s">
        <v>414</v>
      </c>
      <c r="C85" s="65"/>
      <c r="D85" s="155"/>
      <c r="E85" s="65"/>
      <c r="F85" s="162">
        <v>0</v>
      </c>
      <c r="G85" s="35"/>
      <c r="H85" s="64">
        <f t="shared" si="1"/>
        <v>0</v>
      </c>
      <c r="L85" s="173"/>
      <c r="U85" s="28"/>
      <c r="V85" s="28"/>
      <c r="AN85" s="28"/>
      <c r="BH85" s="28"/>
      <c r="BI85" s="21"/>
      <c r="BJ85" s="21"/>
      <c r="BK85" s="21"/>
      <c r="BL85" s="21"/>
      <c r="BM85" s="21"/>
      <c r="BN85" s="21"/>
      <c r="BO85" s="21"/>
      <c r="BP85" s="21"/>
      <c r="BQ85" s="21"/>
      <c r="BR85" s="21"/>
      <c r="BS85" s="21"/>
      <c r="BT85" s="21"/>
      <c r="BU85" s="21"/>
      <c r="BV85" s="21"/>
      <c r="BW85" s="21"/>
      <c r="BX85" s="21"/>
      <c r="BY85" s="21"/>
      <c r="BZ85" s="21"/>
      <c r="CA85" s="21"/>
      <c r="CB85" s="21"/>
      <c r="CC85" s="21"/>
      <c r="CD85" s="21"/>
      <c r="CE85" s="21"/>
    </row>
    <row r="86" spans="1:83" s="27" customFormat="1" hidden="1">
      <c r="A86" s="31"/>
      <c r="B86" s="166" t="s">
        <v>418</v>
      </c>
      <c r="C86" s="65"/>
      <c r="D86" s="155"/>
      <c r="E86" s="65"/>
      <c r="F86" s="162">
        <v>0</v>
      </c>
      <c r="G86" s="35"/>
      <c r="H86" s="64">
        <f t="shared" si="1"/>
        <v>0</v>
      </c>
      <c r="L86" s="173"/>
      <c r="U86" s="28"/>
      <c r="V86" s="28"/>
      <c r="AN86" s="28"/>
      <c r="BH86" s="28"/>
      <c r="BI86" s="21"/>
      <c r="BJ86" s="21"/>
      <c r="BK86" s="21"/>
      <c r="BL86" s="21"/>
      <c r="BM86" s="21"/>
      <c r="BN86" s="21"/>
      <c r="BO86" s="21"/>
      <c r="BP86" s="21"/>
      <c r="BQ86" s="21"/>
      <c r="BR86" s="21"/>
      <c r="BS86" s="21"/>
      <c r="BT86" s="21"/>
      <c r="BU86" s="21"/>
      <c r="BV86" s="21"/>
      <c r="BW86" s="21"/>
      <c r="BX86" s="21"/>
      <c r="BY86" s="21"/>
      <c r="BZ86" s="21"/>
      <c r="CA86" s="21"/>
      <c r="CB86" s="21"/>
      <c r="CC86" s="21"/>
      <c r="CD86" s="21"/>
      <c r="CE86" s="21"/>
    </row>
    <row r="87" spans="1:83" s="27" customFormat="1" hidden="1">
      <c r="A87" s="31"/>
      <c r="B87" s="156" t="s">
        <v>415</v>
      </c>
      <c r="C87" s="157"/>
      <c r="D87" s="153"/>
      <c r="E87" s="157"/>
      <c r="F87" s="159">
        <v>0</v>
      </c>
      <c r="G87" s="35"/>
      <c r="H87" s="64">
        <f t="shared" si="1"/>
        <v>0</v>
      </c>
      <c r="L87" s="173"/>
      <c r="U87" s="28"/>
      <c r="V87" s="28"/>
      <c r="AN87" s="28"/>
      <c r="BH87" s="28"/>
      <c r="BI87" s="21"/>
      <c r="BJ87" s="21"/>
      <c r="BK87" s="21"/>
      <c r="BL87" s="21"/>
      <c r="BM87" s="21"/>
      <c r="BN87" s="21"/>
      <c r="BO87" s="21"/>
      <c r="BP87" s="21"/>
      <c r="BQ87" s="21"/>
      <c r="BR87" s="21"/>
      <c r="BS87" s="21"/>
      <c r="BT87" s="21"/>
      <c r="BU87" s="21"/>
      <c r="BV87" s="21"/>
      <c r="BW87" s="21"/>
      <c r="BX87" s="21"/>
      <c r="BY87" s="21"/>
      <c r="BZ87" s="21"/>
      <c r="CA87" s="21"/>
      <c r="CB87" s="21"/>
      <c r="CC87" s="21"/>
      <c r="CD87" s="21"/>
      <c r="CE87" s="21"/>
    </row>
    <row r="88" spans="1:83" s="27" customFormat="1" hidden="1">
      <c r="A88" s="31"/>
      <c r="B88" s="156" t="s">
        <v>416</v>
      </c>
      <c r="C88" s="157"/>
      <c r="D88" s="153"/>
      <c r="E88" s="157"/>
      <c r="F88" s="159">
        <v>0</v>
      </c>
      <c r="G88" s="35"/>
      <c r="H88" s="64">
        <f t="shared" si="1"/>
        <v>0</v>
      </c>
      <c r="L88" s="173"/>
      <c r="U88" s="28"/>
      <c r="V88" s="28"/>
      <c r="AN88" s="28"/>
      <c r="BH88" s="28"/>
      <c r="BI88" s="21"/>
      <c r="BJ88" s="21"/>
      <c r="BK88" s="21"/>
      <c r="BL88" s="21"/>
      <c r="BM88" s="21"/>
      <c r="BN88" s="21"/>
      <c r="BO88" s="21"/>
      <c r="BP88" s="21"/>
      <c r="BQ88" s="21"/>
      <c r="BR88" s="21"/>
      <c r="BS88" s="21"/>
      <c r="BT88" s="21"/>
      <c r="BU88" s="21"/>
      <c r="BV88" s="21"/>
      <c r="BW88" s="21"/>
      <c r="BX88" s="21"/>
      <c r="BY88" s="21"/>
      <c r="BZ88" s="21"/>
      <c r="CA88" s="21"/>
      <c r="CB88" s="21"/>
      <c r="CC88" s="21"/>
      <c r="CD88" s="21"/>
      <c r="CE88" s="21"/>
    </row>
    <row r="89" spans="1:83" s="27" customFormat="1" hidden="1">
      <c r="A89" s="31"/>
      <c r="B89" s="156" t="s">
        <v>419</v>
      </c>
      <c r="C89" s="157"/>
      <c r="D89" s="153"/>
      <c r="E89" s="157"/>
      <c r="F89" s="159">
        <v>0</v>
      </c>
      <c r="G89" s="35"/>
      <c r="H89" s="64">
        <f t="shared" si="1"/>
        <v>0</v>
      </c>
      <c r="L89" s="173"/>
      <c r="U89" s="28"/>
      <c r="V89" s="28"/>
      <c r="AN89" s="28"/>
      <c r="BH89" s="28"/>
      <c r="BI89" s="21"/>
      <c r="BJ89" s="21"/>
      <c r="BK89" s="21"/>
      <c r="BL89" s="21"/>
      <c r="BM89" s="21"/>
      <c r="BN89" s="21"/>
      <c r="BO89" s="21"/>
      <c r="BP89" s="21"/>
      <c r="BQ89" s="21"/>
      <c r="BR89" s="21"/>
      <c r="BS89" s="21"/>
      <c r="BT89" s="21"/>
      <c r="BU89" s="21"/>
      <c r="BV89" s="21"/>
      <c r="BW89" s="21"/>
      <c r="BX89" s="21"/>
      <c r="BY89" s="21"/>
      <c r="BZ89" s="21"/>
      <c r="CA89" s="21"/>
      <c r="CB89" s="21"/>
      <c r="CC89" s="21"/>
      <c r="CD89" s="21"/>
      <c r="CE89" s="21"/>
    </row>
    <row r="90" spans="1:83" s="27" customFormat="1">
      <c r="A90" s="327"/>
      <c r="B90" s="372" t="s">
        <v>420</v>
      </c>
      <c r="C90" s="33"/>
      <c r="D90" s="373">
        <f>+D75+D82</f>
        <v>0</v>
      </c>
      <c r="E90" s="33"/>
      <c r="F90" s="374">
        <f>+F75+F82</f>
        <v>0</v>
      </c>
      <c r="G90" s="35"/>
      <c r="H90" s="183">
        <v>1</v>
      </c>
      <c r="L90" s="173"/>
      <c r="U90" s="28"/>
      <c r="V90" s="28"/>
      <c r="AN90" s="28"/>
      <c r="BH90" s="28"/>
      <c r="BI90" s="21"/>
      <c r="BJ90" s="21"/>
      <c r="BK90" s="21"/>
      <c r="BL90" s="21"/>
      <c r="BM90" s="21"/>
      <c r="BN90" s="21"/>
      <c r="BO90" s="21"/>
      <c r="BP90" s="21"/>
      <c r="BQ90" s="21"/>
      <c r="BR90" s="21"/>
      <c r="BS90" s="21"/>
      <c r="BT90" s="21"/>
      <c r="BU90" s="21"/>
      <c r="BV90" s="21"/>
      <c r="BW90" s="21"/>
      <c r="BX90" s="21"/>
      <c r="BY90" s="21"/>
      <c r="BZ90" s="21"/>
      <c r="CA90" s="21"/>
      <c r="CB90" s="21"/>
      <c r="CC90" s="21"/>
      <c r="CD90" s="21"/>
      <c r="CE90" s="21"/>
    </row>
    <row r="91" spans="1:83" s="27" customFormat="1">
      <c r="A91" s="327"/>
      <c r="B91" s="156"/>
      <c r="C91" s="375"/>
      <c r="D91" s="153"/>
      <c r="E91" s="375"/>
      <c r="F91" s="159"/>
      <c r="G91" s="35"/>
      <c r="H91" s="183">
        <v>1</v>
      </c>
      <c r="L91" s="173"/>
      <c r="U91" s="28"/>
      <c r="V91" s="28"/>
      <c r="AN91" s="28"/>
      <c r="BH91" s="28"/>
      <c r="BI91" s="21"/>
      <c r="BJ91" s="21"/>
      <c r="BK91" s="21"/>
      <c r="BL91" s="21"/>
      <c r="BM91" s="21"/>
      <c r="BN91" s="21"/>
      <c r="BO91" s="21"/>
      <c r="BP91" s="21"/>
      <c r="BQ91" s="21"/>
      <c r="BR91" s="21"/>
      <c r="BS91" s="21"/>
      <c r="BT91" s="21"/>
      <c r="BU91" s="21"/>
      <c r="BV91" s="21"/>
      <c r="BW91" s="21"/>
      <c r="BX91" s="21"/>
      <c r="BY91" s="21"/>
      <c r="BZ91" s="21"/>
      <c r="CA91" s="21"/>
      <c r="CB91" s="21"/>
      <c r="CC91" s="21"/>
      <c r="CD91" s="21"/>
      <c r="CE91" s="21"/>
    </row>
    <row r="92" spans="1:83" s="27" customFormat="1">
      <c r="A92" s="327"/>
      <c r="B92" s="167" t="s">
        <v>421</v>
      </c>
      <c r="C92" s="355"/>
      <c r="D92" s="355">
        <f>+D94-D93</f>
        <v>-769891</v>
      </c>
      <c r="E92" s="355"/>
      <c r="F92" s="163">
        <f>+F94-F93</f>
        <v>20342493</v>
      </c>
      <c r="G92" s="35"/>
      <c r="H92" s="183">
        <f t="shared" si="1"/>
        <v>19572602</v>
      </c>
      <c r="L92" s="173"/>
      <c r="U92" s="28"/>
      <c r="V92" s="28"/>
      <c r="AN92" s="28"/>
      <c r="BH92" s="28"/>
      <c r="BI92" s="21"/>
      <c r="BJ92" s="21"/>
      <c r="BK92" s="21"/>
      <c r="BL92" s="21"/>
      <c r="BM92" s="21"/>
      <c r="BN92" s="21"/>
      <c r="BO92" s="21"/>
      <c r="BP92" s="21"/>
      <c r="BQ92" s="21"/>
      <c r="BR92" s="21"/>
      <c r="BS92" s="21"/>
      <c r="BT92" s="21"/>
      <c r="BU92" s="21"/>
      <c r="BV92" s="21"/>
      <c r="BW92" s="21"/>
      <c r="BX92" s="21"/>
      <c r="BY92" s="21"/>
      <c r="BZ92" s="21"/>
      <c r="CA92" s="21"/>
      <c r="CB92" s="21"/>
      <c r="CC92" s="21"/>
      <c r="CD92" s="21"/>
      <c r="CE92" s="21"/>
    </row>
    <row r="93" spans="1:83" s="27" customFormat="1">
      <c r="A93" s="327"/>
      <c r="B93" s="156" t="s">
        <v>422</v>
      </c>
      <c r="C93" s="375"/>
      <c r="D93" s="376">
        <f>+'1. E.S.F 2024 T4 - S.I 2024'!H9</f>
        <v>28669978</v>
      </c>
      <c r="E93" s="375"/>
      <c r="F93" s="158">
        <f>+'3. DATOS F.E 2023'!E49</f>
        <v>8327485</v>
      </c>
      <c r="G93" s="35"/>
      <c r="H93" s="183">
        <f t="shared" si="1"/>
        <v>36997463</v>
      </c>
      <c r="L93" s="173"/>
      <c r="U93" s="28"/>
      <c r="V93" s="28"/>
      <c r="AN93" s="28"/>
      <c r="BH93" s="28"/>
      <c r="BI93" s="21"/>
      <c r="BJ93" s="21"/>
      <c r="BK93" s="21"/>
      <c r="BL93" s="21"/>
      <c r="BM93" s="21"/>
      <c r="BN93" s="21"/>
      <c r="BO93" s="21"/>
      <c r="BP93" s="21"/>
      <c r="BQ93" s="21"/>
      <c r="BR93" s="21"/>
      <c r="BS93" s="21"/>
      <c r="BT93" s="21"/>
      <c r="BU93" s="21"/>
      <c r="BV93" s="21"/>
      <c r="BW93" s="21"/>
      <c r="BX93" s="21"/>
      <c r="BY93" s="21"/>
      <c r="BZ93" s="21"/>
      <c r="CA93" s="21"/>
      <c r="CB93" s="21"/>
      <c r="CC93" s="21"/>
      <c r="CD93" s="21"/>
      <c r="CE93" s="21"/>
    </row>
    <row r="94" spans="1:83" s="27" customFormat="1" ht="16" thickBot="1">
      <c r="A94" s="43"/>
      <c r="B94" s="38" t="s">
        <v>423</v>
      </c>
      <c r="C94" s="375"/>
      <c r="D94" s="376">
        <f>+'1. E.S.F 2024 T4 - S.I 2024'!F9</f>
        <v>27900087</v>
      </c>
      <c r="E94" s="375"/>
      <c r="F94" s="158">
        <f>+'3. DATOS F.E 2023'!E50</f>
        <v>28669978</v>
      </c>
      <c r="H94" s="183">
        <f t="shared" si="1"/>
        <v>56570065</v>
      </c>
      <c r="L94" s="173"/>
      <c r="U94" s="28"/>
      <c r="V94" s="28"/>
      <c r="AN94" s="28"/>
      <c r="BH94" s="28"/>
      <c r="BI94" s="21"/>
      <c r="BJ94" s="21"/>
      <c r="BK94" s="21"/>
      <c r="BL94" s="21"/>
      <c r="BM94" s="21"/>
      <c r="BN94" s="21"/>
      <c r="BO94" s="21"/>
      <c r="BP94" s="21"/>
      <c r="BQ94" s="21"/>
      <c r="BR94" s="21"/>
      <c r="BS94" s="21"/>
      <c r="BT94" s="21"/>
      <c r="BU94" s="21"/>
      <c r="BV94" s="21"/>
      <c r="BW94" s="21"/>
      <c r="BX94" s="21"/>
      <c r="BY94" s="21"/>
      <c r="BZ94" s="21"/>
      <c r="CA94" s="21"/>
      <c r="CB94" s="21"/>
      <c r="CC94" s="21"/>
      <c r="CD94" s="21"/>
      <c r="CE94" s="21"/>
    </row>
    <row r="95" spans="1:83" s="48" customFormat="1">
      <c r="A95" s="45"/>
      <c r="B95" s="347"/>
      <c r="C95" s="385"/>
      <c r="D95" s="386"/>
      <c r="E95" s="387"/>
      <c r="F95" s="388"/>
      <c r="G95" s="46"/>
      <c r="H95" s="46"/>
      <c r="I95" s="35"/>
      <c r="J95" s="35"/>
      <c r="K95" s="35"/>
      <c r="L95" s="176"/>
      <c r="M95" s="35"/>
      <c r="N95" s="35"/>
      <c r="O95" s="35"/>
      <c r="P95" s="35"/>
      <c r="Q95" s="35"/>
      <c r="R95" s="35"/>
      <c r="S95" s="35"/>
      <c r="T95" s="47"/>
    </row>
    <row r="96" spans="1:83" s="48" customFormat="1">
      <c r="A96" s="45"/>
      <c r="B96" s="44"/>
      <c r="C96" s="377" t="s">
        <v>567</v>
      </c>
      <c r="F96" s="378"/>
      <c r="G96" s="46"/>
      <c r="H96" s="46"/>
      <c r="I96" s="35"/>
      <c r="J96" s="35"/>
      <c r="K96" s="35"/>
      <c r="L96" s="176"/>
      <c r="M96" s="35"/>
      <c r="N96" s="35"/>
      <c r="O96" s="35"/>
      <c r="P96" s="35"/>
      <c r="Q96" s="35"/>
      <c r="R96" s="35"/>
      <c r="S96" s="35"/>
      <c r="T96" s="47"/>
    </row>
    <row r="97" spans="1:83" s="48" customFormat="1">
      <c r="A97" s="45"/>
      <c r="B97" s="44"/>
      <c r="C97" s="377"/>
      <c r="F97" s="378"/>
      <c r="G97" s="46"/>
      <c r="H97" s="46"/>
      <c r="I97" s="35"/>
      <c r="J97" s="35"/>
      <c r="K97" s="35"/>
      <c r="L97" s="176"/>
      <c r="M97" s="35"/>
      <c r="N97" s="35"/>
      <c r="O97" s="35"/>
      <c r="P97" s="35"/>
      <c r="Q97" s="35"/>
      <c r="R97" s="35"/>
      <c r="S97" s="35"/>
      <c r="T97" s="47"/>
    </row>
    <row r="98" spans="1:83" s="48" customFormat="1" ht="16" thickBot="1">
      <c r="A98" s="43"/>
      <c r="B98" s="382"/>
      <c r="C98" s="377"/>
      <c r="F98" s="378"/>
      <c r="G98" s="46"/>
      <c r="H98" s="46"/>
      <c r="I98" s="35"/>
      <c r="J98" s="35"/>
      <c r="K98" s="35"/>
      <c r="L98" s="176"/>
      <c r="M98" s="35"/>
      <c r="N98" s="35"/>
      <c r="O98" s="35"/>
      <c r="P98" s="35"/>
      <c r="Q98" s="35"/>
      <c r="R98" s="35"/>
      <c r="S98" s="35"/>
      <c r="T98" s="47"/>
    </row>
    <row r="99" spans="1:83" s="48" customFormat="1">
      <c r="A99" s="43"/>
      <c r="B99" s="417" t="str">
        <f>+'1. E.S.F 2024 T4 - S.I 2024'!B369:C369</f>
        <v>BENJAMIN MARTINEZ LEMOS</v>
      </c>
      <c r="C99" s="30"/>
      <c r="D99" s="172"/>
      <c r="E99" s="30"/>
      <c r="F99" s="74"/>
      <c r="G99" s="35"/>
      <c r="H99" s="46"/>
      <c r="I99" s="35"/>
      <c r="J99" s="35"/>
      <c r="K99" s="35"/>
      <c r="L99" s="176"/>
      <c r="M99" s="35"/>
      <c r="N99" s="35"/>
      <c r="O99" s="35"/>
      <c r="P99" s="35"/>
      <c r="Q99" s="35"/>
      <c r="R99" s="35"/>
      <c r="S99" s="35"/>
      <c r="T99" s="47"/>
    </row>
    <row r="100" spans="1:83" s="48" customFormat="1">
      <c r="A100" s="43"/>
      <c r="B100" s="383" t="s">
        <v>584</v>
      </c>
      <c r="C100" s="30"/>
      <c r="D100" s="154"/>
      <c r="E100" s="30"/>
      <c r="F100" s="74"/>
      <c r="G100" s="35"/>
      <c r="H100" s="46"/>
      <c r="I100" s="35"/>
      <c r="J100" s="35"/>
      <c r="K100" s="35"/>
      <c r="L100" s="176"/>
      <c r="M100" s="35"/>
      <c r="N100" s="35"/>
      <c r="O100" s="35"/>
      <c r="P100" s="35"/>
      <c r="Q100" s="35"/>
      <c r="R100" s="35"/>
      <c r="S100" s="35"/>
      <c r="T100" s="47"/>
    </row>
    <row r="101" spans="1:83" s="48" customFormat="1">
      <c r="A101" s="43"/>
      <c r="B101" s="78"/>
      <c r="C101" s="30"/>
      <c r="D101" s="154"/>
      <c r="E101" s="30"/>
      <c r="F101" s="74"/>
      <c r="G101" s="35"/>
      <c r="H101" s="46"/>
      <c r="I101" s="35"/>
      <c r="J101" s="35"/>
      <c r="K101" s="35"/>
      <c r="L101" s="176"/>
      <c r="M101" s="35"/>
      <c r="N101" s="35"/>
      <c r="O101" s="35"/>
      <c r="P101" s="35"/>
      <c r="Q101" s="35"/>
      <c r="R101" s="35"/>
      <c r="S101" s="35"/>
      <c r="T101" s="47"/>
    </row>
    <row r="102" spans="1:83" s="48" customFormat="1">
      <c r="A102" s="43"/>
      <c r="B102" s="78"/>
      <c r="C102" s="30"/>
      <c r="D102" s="154"/>
      <c r="E102" s="30"/>
      <c r="F102" s="74"/>
      <c r="G102" s="35"/>
      <c r="H102" s="46"/>
      <c r="I102" s="35"/>
      <c r="J102" s="35"/>
      <c r="K102" s="35"/>
      <c r="L102" s="176"/>
      <c r="M102" s="35"/>
      <c r="N102" s="35"/>
      <c r="O102" s="35"/>
      <c r="P102" s="35"/>
      <c r="Q102" s="35"/>
      <c r="R102" s="35"/>
      <c r="S102" s="35"/>
      <c r="T102" s="47"/>
    </row>
    <row r="103" spans="1:83" s="48" customFormat="1" ht="16" thickBot="1">
      <c r="A103" s="43"/>
      <c r="B103" s="379"/>
      <c r="C103" s="30"/>
      <c r="D103" s="154"/>
      <c r="E103" s="30"/>
      <c r="F103" s="74"/>
      <c r="G103" s="49"/>
      <c r="H103" s="184"/>
      <c r="L103" s="177"/>
    </row>
    <row r="104" spans="1:83" s="48" customFormat="1">
      <c r="A104" s="43"/>
      <c r="B104" s="417" t="str">
        <f>+'1. E.S.F 2024 T4 - S.I 2024'!B374:C374</f>
        <v>JAIRO ALBERTO OSORIO SANCHEZ</v>
      </c>
      <c r="F104" s="378"/>
      <c r="G104" s="51"/>
      <c r="H104" s="184"/>
      <c r="L104" s="177"/>
    </row>
    <row r="105" spans="1:83" s="48" customFormat="1">
      <c r="A105" s="43"/>
      <c r="B105" s="383" t="s">
        <v>585</v>
      </c>
      <c r="C105" s="384"/>
      <c r="D105" s="384"/>
      <c r="E105" s="384"/>
      <c r="F105" s="378"/>
      <c r="G105" s="51"/>
      <c r="H105" s="184"/>
      <c r="L105" s="177"/>
    </row>
    <row r="106" spans="1:83" s="48" customFormat="1">
      <c r="A106" s="43"/>
      <c r="B106" s="417" t="str">
        <f>+'1. E.S.F 2024 T4 - S.I 2024'!B376:C376</f>
        <v>T.P 181769-T</v>
      </c>
      <c r="C106" s="392"/>
      <c r="D106" s="392"/>
      <c r="E106" s="392"/>
      <c r="F106" s="333"/>
      <c r="G106" s="52"/>
      <c r="H106" s="184"/>
      <c r="L106" s="177"/>
    </row>
    <row r="107" spans="1:83" s="27" customFormat="1" ht="16" thickBot="1">
      <c r="A107" s="43"/>
      <c r="B107" s="389"/>
      <c r="C107" s="390"/>
      <c r="D107" s="390"/>
      <c r="E107" s="390"/>
      <c r="F107" s="391"/>
      <c r="G107" s="53"/>
      <c r="H107" s="182"/>
      <c r="L107" s="173"/>
      <c r="U107" s="28"/>
      <c r="V107" s="28"/>
      <c r="AN107" s="28"/>
      <c r="BH107" s="28"/>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row>
    <row r="108" spans="1:83" s="27" customFormat="1">
      <c r="A108" s="43"/>
      <c r="G108" s="55"/>
      <c r="H108" s="182"/>
      <c r="L108" s="173"/>
      <c r="U108" s="28"/>
      <c r="V108" s="28"/>
      <c r="AN108" s="28"/>
      <c r="BH108" s="28"/>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row>
    <row r="109" spans="1:83" s="27" customFormat="1">
      <c r="A109" s="43"/>
      <c r="B109" s="491"/>
      <c r="C109" s="491"/>
      <c r="G109" s="57"/>
      <c r="H109" s="182"/>
      <c r="L109" s="173"/>
      <c r="U109" s="28"/>
      <c r="V109" s="28"/>
      <c r="AN109" s="28"/>
      <c r="BH109" s="28"/>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row>
    <row r="110" spans="1:83" s="27" customFormat="1">
      <c r="A110" s="43"/>
      <c r="B110" s="58"/>
      <c r="C110" s="331"/>
      <c r="D110" s="380">
        <f>+D35+D71</f>
        <v>-769891</v>
      </c>
      <c r="E110" s="381"/>
      <c r="F110" s="380">
        <f>+F35+F71</f>
        <v>20342493</v>
      </c>
      <c r="G110" s="50"/>
      <c r="H110" s="182"/>
      <c r="L110" s="173"/>
      <c r="U110" s="28"/>
      <c r="V110" s="28"/>
      <c r="AN110" s="28"/>
      <c r="BH110" s="28"/>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row>
    <row r="111" spans="1:83" s="27" customFormat="1">
      <c r="A111" s="43"/>
      <c r="B111" s="59"/>
      <c r="C111" s="331"/>
      <c r="D111" s="380">
        <f>+D92</f>
        <v>-769891</v>
      </c>
      <c r="E111" s="381"/>
      <c r="F111" s="380">
        <f>+F92</f>
        <v>20342493</v>
      </c>
      <c r="G111" s="60"/>
      <c r="H111" s="182"/>
      <c r="L111" s="173"/>
      <c r="U111" s="28"/>
      <c r="V111" s="28"/>
      <c r="AN111" s="28"/>
      <c r="BH111" s="28"/>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row>
    <row r="112" spans="1:83" s="27" customFormat="1">
      <c r="A112" s="43"/>
      <c r="B112" s="61"/>
      <c r="C112" s="331"/>
      <c r="D112" s="380">
        <f>+D110-D111</f>
        <v>0</v>
      </c>
      <c r="E112" s="381"/>
      <c r="F112" s="380">
        <f>+F110-F111</f>
        <v>0</v>
      </c>
      <c r="G112" s="62"/>
      <c r="H112" s="182"/>
      <c r="L112" s="173"/>
      <c r="U112" s="28"/>
      <c r="V112" s="28"/>
      <c r="AN112" s="28"/>
      <c r="BH112" s="28"/>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row>
    <row r="113" spans="1:83" s="27" customFormat="1">
      <c r="A113" s="43"/>
      <c r="B113" s="63"/>
      <c r="C113" s="331"/>
      <c r="D113" s="332"/>
      <c r="E113" s="331"/>
      <c r="F113" s="331"/>
      <c r="H113" s="182"/>
      <c r="L113" s="173"/>
      <c r="U113" s="28"/>
      <c r="V113" s="28"/>
      <c r="AN113" s="28"/>
      <c r="BH113" s="28"/>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row>
    <row r="114" spans="1:83" s="27" customFormat="1">
      <c r="A114" s="43"/>
      <c r="B114" s="30"/>
      <c r="C114" s="331"/>
      <c r="D114" s="332"/>
      <c r="E114" s="331"/>
      <c r="F114" s="331"/>
      <c r="H114" s="182"/>
      <c r="L114" s="173"/>
      <c r="U114" s="28"/>
      <c r="V114" s="28"/>
      <c r="AN114" s="28"/>
      <c r="BH114" s="28"/>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row>
    <row r="115" spans="1:83" s="27" customFormat="1">
      <c r="A115" s="43"/>
      <c r="B115" s="30"/>
      <c r="C115" s="30"/>
      <c r="D115" s="172"/>
      <c r="E115" s="30"/>
      <c r="F115" s="30"/>
      <c r="H115" s="182"/>
      <c r="L115" s="173"/>
      <c r="U115" s="28"/>
      <c r="V115" s="28"/>
      <c r="AN115" s="28"/>
      <c r="BH115" s="28"/>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row>
    <row r="116" spans="1:83" s="27" customFormat="1">
      <c r="A116" s="43"/>
      <c r="B116" s="30"/>
      <c r="C116" s="30"/>
      <c r="D116" s="154"/>
      <c r="E116" s="30"/>
      <c r="F116" s="30"/>
      <c r="H116" s="182"/>
      <c r="L116" s="173"/>
      <c r="U116" s="28"/>
      <c r="V116" s="28"/>
      <c r="AN116" s="28"/>
      <c r="BH116" s="28"/>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row>
    <row r="117" spans="1:83" s="27" customFormat="1">
      <c r="A117" s="43"/>
      <c r="B117" s="30"/>
      <c r="C117" s="30"/>
      <c r="D117" s="154"/>
      <c r="E117" s="30"/>
      <c r="F117" s="30"/>
      <c r="H117" s="182"/>
      <c r="L117" s="173"/>
      <c r="U117" s="28"/>
      <c r="V117" s="28"/>
      <c r="AN117" s="28"/>
      <c r="BH117" s="28"/>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row>
    <row r="118" spans="1:83" s="27" customFormat="1">
      <c r="A118" s="43"/>
      <c r="B118" s="30"/>
      <c r="C118" s="30"/>
      <c r="D118" s="154"/>
      <c r="E118" s="30"/>
      <c r="F118" s="30"/>
      <c r="H118" s="182"/>
      <c r="L118" s="173"/>
      <c r="U118" s="28"/>
      <c r="V118" s="28"/>
      <c r="AN118" s="28"/>
      <c r="BH118" s="28"/>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row>
    <row r="119" spans="1:83" s="43" customFormat="1">
      <c r="B119" s="30"/>
      <c r="C119" s="30"/>
      <c r="D119" s="154"/>
      <c r="E119" s="30"/>
      <c r="F119" s="30"/>
      <c r="G119" s="27"/>
      <c r="H119" s="182"/>
      <c r="I119" s="27"/>
      <c r="J119" s="27"/>
      <c r="K119" s="27"/>
      <c r="L119" s="173"/>
      <c r="M119" s="27"/>
      <c r="N119" s="27"/>
      <c r="O119" s="27"/>
      <c r="P119" s="27"/>
      <c r="Q119" s="27"/>
      <c r="R119" s="27"/>
      <c r="S119" s="27"/>
      <c r="T119" s="27"/>
      <c r="U119" s="28"/>
      <c r="V119" s="28"/>
      <c r="W119" s="27"/>
      <c r="X119" s="27"/>
      <c r="Y119" s="27"/>
      <c r="Z119" s="27"/>
      <c r="AA119" s="27"/>
      <c r="AB119" s="27"/>
      <c r="AC119" s="27"/>
      <c r="AD119" s="27"/>
      <c r="AE119" s="27"/>
      <c r="AF119" s="27"/>
      <c r="AG119" s="27"/>
      <c r="AH119" s="27"/>
      <c r="AI119" s="27"/>
      <c r="AJ119" s="27"/>
      <c r="AK119" s="27"/>
      <c r="AL119" s="27"/>
      <c r="AM119" s="27"/>
      <c r="AN119" s="28"/>
      <c r="AO119" s="27"/>
      <c r="AP119" s="27"/>
      <c r="AQ119" s="27"/>
      <c r="AR119" s="27"/>
      <c r="AS119" s="27"/>
      <c r="AT119" s="27"/>
      <c r="AU119" s="27"/>
      <c r="AV119" s="27"/>
      <c r="AW119" s="27"/>
      <c r="AX119" s="27"/>
      <c r="AY119" s="27"/>
      <c r="AZ119" s="27"/>
      <c r="BA119" s="27"/>
      <c r="BB119" s="27"/>
      <c r="BC119" s="27"/>
      <c r="BD119" s="27"/>
      <c r="BE119" s="27"/>
      <c r="BF119" s="27"/>
      <c r="BG119" s="27"/>
      <c r="BH119" s="28"/>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row>
    <row r="120" spans="1:83" s="43" customFormat="1">
      <c r="B120" s="30"/>
      <c r="C120" s="30"/>
      <c r="D120" s="154"/>
      <c r="E120" s="30"/>
      <c r="F120" s="30"/>
      <c r="G120" s="27"/>
      <c r="H120" s="182"/>
      <c r="I120" s="27"/>
      <c r="J120" s="27"/>
      <c r="K120" s="27"/>
      <c r="L120" s="173"/>
      <c r="M120" s="27"/>
      <c r="N120" s="27"/>
      <c r="O120" s="27"/>
      <c r="P120" s="27"/>
      <c r="Q120" s="27"/>
      <c r="R120" s="27"/>
      <c r="S120" s="27"/>
      <c r="T120" s="27"/>
      <c r="U120" s="28"/>
      <c r="V120" s="28"/>
      <c r="W120" s="27"/>
      <c r="X120" s="27"/>
      <c r="Y120" s="27"/>
      <c r="Z120" s="27"/>
      <c r="AA120" s="27"/>
      <c r="AB120" s="27"/>
      <c r="AC120" s="27"/>
      <c r="AD120" s="27"/>
      <c r="AE120" s="27"/>
      <c r="AF120" s="27"/>
      <c r="AG120" s="27"/>
      <c r="AH120" s="27"/>
      <c r="AI120" s="27"/>
      <c r="AJ120" s="27"/>
      <c r="AK120" s="27"/>
      <c r="AL120" s="27"/>
      <c r="AM120" s="27"/>
      <c r="AN120" s="28"/>
      <c r="AO120" s="27"/>
      <c r="AP120" s="27"/>
      <c r="AQ120" s="27"/>
      <c r="AR120" s="27"/>
      <c r="AS120" s="27"/>
      <c r="AT120" s="27"/>
      <c r="AU120" s="27"/>
      <c r="AV120" s="27"/>
      <c r="AW120" s="27"/>
      <c r="AX120" s="27"/>
      <c r="AY120" s="27"/>
      <c r="AZ120" s="27"/>
      <c r="BA120" s="27"/>
      <c r="BB120" s="27"/>
      <c r="BC120" s="27"/>
      <c r="BD120" s="27"/>
      <c r="BE120" s="27"/>
      <c r="BF120" s="27"/>
      <c r="BG120" s="27"/>
      <c r="BH120" s="28"/>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row>
    <row r="121" spans="1:83" s="43" customFormat="1">
      <c r="B121" s="30"/>
      <c r="C121" s="30"/>
      <c r="D121" s="154"/>
      <c r="E121" s="30"/>
      <c r="F121" s="30"/>
      <c r="G121" s="27"/>
      <c r="H121" s="182"/>
      <c r="I121" s="27"/>
      <c r="J121" s="27"/>
      <c r="K121" s="27"/>
      <c r="L121" s="173"/>
      <c r="M121" s="27"/>
      <c r="N121" s="27"/>
      <c r="O121" s="27"/>
      <c r="P121" s="27"/>
      <c r="Q121" s="27"/>
      <c r="R121" s="27"/>
      <c r="S121" s="27"/>
      <c r="T121" s="27"/>
      <c r="U121" s="28"/>
      <c r="V121" s="28"/>
      <c r="W121" s="27"/>
      <c r="X121" s="27"/>
      <c r="Y121" s="27"/>
      <c r="Z121" s="27"/>
      <c r="AA121" s="27"/>
      <c r="AB121" s="27"/>
      <c r="AC121" s="27"/>
      <c r="AD121" s="27"/>
      <c r="AE121" s="27"/>
      <c r="AF121" s="27"/>
      <c r="AG121" s="27"/>
      <c r="AH121" s="27"/>
      <c r="AI121" s="27"/>
      <c r="AJ121" s="27"/>
      <c r="AK121" s="27"/>
      <c r="AL121" s="27"/>
      <c r="AM121" s="27"/>
      <c r="AN121" s="28"/>
      <c r="AO121" s="27"/>
      <c r="AP121" s="27"/>
      <c r="AQ121" s="27"/>
      <c r="AR121" s="27"/>
      <c r="AS121" s="27"/>
      <c r="AT121" s="27"/>
      <c r="AU121" s="27"/>
      <c r="AV121" s="27"/>
      <c r="AW121" s="27"/>
      <c r="AX121" s="27"/>
      <c r="AY121" s="27"/>
      <c r="AZ121" s="27"/>
      <c r="BA121" s="27"/>
      <c r="BB121" s="27"/>
      <c r="BC121" s="27"/>
      <c r="BD121" s="27"/>
      <c r="BE121" s="27"/>
      <c r="BF121" s="27"/>
      <c r="BG121" s="27"/>
      <c r="BH121" s="28"/>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row>
    <row r="122" spans="1:83" s="43" customFormat="1">
      <c r="B122" s="30"/>
      <c r="C122" s="30"/>
      <c r="D122" s="154"/>
      <c r="E122" s="30"/>
      <c r="F122" s="30"/>
      <c r="G122" s="27"/>
      <c r="H122" s="182"/>
      <c r="I122" s="27"/>
      <c r="J122" s="27"/>
      <c r="K122" s="27"/>
      <c r="L122" s="173"/>
      <c r="M122" s="27"/>
      <c r="N122" s="27"/>
      <c r="O122" s="27"/>
      <c r="P122" s="27"/>
      <c r="Q122" s="27"/>
      <c r="R122" s="27"/>
      <c r="S122" s="27"/>
      <c r="T122" s="27"/>
      <c r="U122" s="28"/>
      <c r="V122" s="28"/>
      <c r="W122" s="27"/>
      <c r="X122" s="27"/>
      <c r="Y122" s="27"/>
      <c r="Z122" s="27"/>
      <c r="AA122" s="27"/>
      <c r="AB122" s="27"/>
      <c r="AC122" s="27"/>
      <c r="AD122" s="27"/>
      <c r="AE122" s="27"/>
      <c r="AF122" s="27"/>
      <c r="AG122" s="27"/>
      <c r="AH122" s="27"/>
      <c r="AI122" s="27"/>
      <c r="AJ122" s="27"/>
      <c r="AK122" s="27"/>
      <c r="AL122" s="27"/>
      <c r="AM122" s="27"/>
      <c r="AN122" s="28"/>
      <c r="AO122" s="27"/>
      <c r="AP122" s="27"/>
      <c r="AQ122" s="27"/>
      <c r="AR122" s="27"/>
      <c r="AS122" s="27"/>
      <c r="AT122" s="27"/>
      <c r="AU122" s="27"/>
      <c r="AV122" s="27"/>
      <c r="AW122" s="27"/>
      <c r="AX122" s="27"/>
      <c r="AY122" s="27"/>
      <c r="AZ122" s="27"/>
      <c r="BA122" s="27"/>
      <c r="BB122" s="27"/>
      <c r="BC122" s="27"/>
      <c r="BD122" s="27"/>
      <c r="BE122" s="27"/>
      <c r="BF122" s="27"/>
      <c r="BG122" s="27"/>
      <c r="BH122" s="28"/>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row>
    <row r="123" spans="1:83" s="43" customFormat="1">
      <c r="B123" s="30"/>
      <c r="C123" s="30"/>
      <c r="D123" s="154"/>
      <c r="E123" s="30"/>
      <c r="F123" s="30"/>
      <c r="G123" s="27"/>
      <c r="H123" s="182"/>
      <c r="I123" s="27"/>
      <c r="J123" s="27"/>
      <c r="K123" s="27"/>
      <c r="L123" s="173"/>
      <c r="M123" s="27"/>
      <c r="N123" s="27"/>
      <c r="O123" s="27"/>
      <c r="P123" s="27"/>
      <c r="Q123" s="27"/>
      <c r="R123" s="27"/>
      <c r="S123" s="27"/>
      <c r="T123" s="27"/>
      <c r="U123" s="28"/>
      <c r="V123" s="28"/>
      <c r="W123" s="27"/>
      <c r="X123" s="27"/>
      <c r="Y123" s="27"/>
      <c r="Z123" s="27"/>
      <c r="AA123" s="27"/>
      <c r="AB123" s="27"/>
      <c r="AC123" s="27"/>
      <c r="AD123" s="27"/>
      <c r="AE123" s="27"/>
      <c r="AF123" s="27"/>
      <c r="AG123" s="27"/>
      <c r="AH123" s="27"/>
      <c r="AI123" s="27"/>
      <c r="AJ123" s="27"/>
      <c r="AK123" s="27"/>
      <c r="AL123" s="27"/>
      <c r="AM123" s="27"/>
      <c r="AN123" s="28"/>
      <c r="AO123" s="27"/>
      <c r="AP123" s="27"/>
      <c r="AQ123" s="27"/>
      <c r="AR123" s="27"/>
      <c r="AS123" s="27"/>
      <c r="AT123" s="27"/>
      <c r="AU123" s="27"/>
      <c r="AV123" s="27"/>
      <c r="AW123" s="27"/>
      <c r="AX123" s="27"/>
      <c r="AY123" s="27"/>
      <c r="AZ123" s="27"/>
      <c r="BA123" s="27"/>
      <c r="BB123" s="27"/>
      <c r="BC123" s="27"/>
      <c r="BD123" s="27"/>
      <c r="BE123" s="27"/>
      <c r="BF123" s="27"/>
      <c r="BG123" s="27"/>
      <c r="BH123" s="28"/>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row>
    <row r="124" spans="1:83" s="43" customFormat="1">
      <c r="B124" s="30"/>
      <c r="C124" s="30"/>
      <c r="D124" s="154"/>
      <c r="E124" s="30"/>
      <c r="F124" s="30"/>
      <c r="G124" s="27"/>
      <c r="H124" s="182"/>
      <c r="I124" s="27"/>
      <c r="J124" s="27"/>
      <c r="K124" s="27"/>
      <c r="L124" s="173"/>
      <c r="M124" s="27"/>
      <c r="N124" s="27"/>
      <c r="O124" s="27"/>
      <c r="P124" s="27"/>
      <c r="Q124" s="27"/>
      <c r="R124" s="27"/>
      <c r="S124" s="27"/>
      <c r="T124" s="27"/>
      <c r="U124" s="28"/>
      <c r="V124" s="28"/>
      <c r="W124" s="27"/>
      <c r="X124" s="27"/>
      <c r="Y124" s="27"/>
      <c r="Z124" s="27"/>
      <c r="AA124" s="27"/>
      <c r="AB124" s="27"/>
      <c r="AC124" s="27"/>
      <c r="AD124" s="27"/>
      <c r="AE124" s="27"/>
      <c r="AF124" s="27"/>
      <c r="AG124" s="27"/>
      <c r="AH124" s="27"/>
      <c r="AI124" s="27"/>
      <c r="AJ124" s="27"/>
      <c r="AK124" s="27"/>
      <c r="AL124" s="27"/>
      <c r="AM124" s="27"/>
      <c r="AN124" s="28"/>
      <c r="AO124" s="27"/>
      <c r="AP124" s="27"/>
      <c r="AQ124" s="27"/>
      <c r="AR124" s="27"/>
      <c r="AS124" s="27"/>
      <c r="AT124" s="27"/>
      <c r="AU124" s="27"/>
      <c r="AV124" s="27"/>
      <c r="AW124" s="27"/>
      <c r="AX124" s="27"/>
      <c r="AY124" s="27"/>
      <c r="AZ124" s="27"/>
      <c r="BA124" s="27"/>
      <c r="BB124" s="27"/>
      <c r="BC124" s="27"/>
      <c r="BD124" s="27"/>
      <c r="BE124" s="27"/>
      <c r="BF124" s="27"/>
      <c r="BG124" s="27"/>
      <c r="BH124" s="28"/>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row>
    <row r="125" spans="1:83" s="43" customFormat="1">
      <c r="B125" s="30"/>
      <c r="C125" s="30"/>
      <c r="D125" s="154"/>
      <c r="E125" s="30"/>
      <c r="F125" s="30"/>
      <c r="G125" s="27"/>
      <c r="H125" s="182"/>
      <c r="I125" s="27"/>
      <c r="J125" s="27"/>
      <c r="K125" s="27"/>
      <c r="L125" s="173"/>
      <c r="M125" s="27"/>
      <c r="N125" s="27"/>
      <c r="O125" s="27"/>
      <c r="P125" s="27"/>
      <c r="Q125" s="27"/>
      <c r="R125" s="27"/>
      <c r="S125" s="27"/>
      <c r="T125" s="27"/>
      <c r="U125" s="28"/>
      <c r="V125" s="28"/>
      <c r="W125" s="27"/>
      <c r="X125" s="27"/>
      <c r="Y125" s="27"/>
      <c r="Z125" s="27"/>
      <c r="AA125" s="27"/>
      <c r="AB125" s="27"/>
      <c r="AC125" s="27"/>
      <c r="AD125" s="27"/>
      <c r="AE125" s="27"/>
      <c r="AF125" s="27"/>
      <c r="AG125" s="27"/>
      <c r="AH125" s="27"/>
      <c r="AI125" s="27"/>
      <c r="AJ125" s="27"/>
      <c r="AK125" s="27"/>
      <c r="AL125" s="27"/>
      <c r="AM125" s="27"/>
      <c r="AN125" s="28"/>
      <c r="AO125" s="27"/>
      <c r="AP125" s="27"/>
      <c r="AQ125" s="27"/>
      <c r="AR125" s="27"/>
      <c r="AS125" s="27"/>
      <c r="AT125" s="27"/>
      <c r="AU125" s="27"/>
      <c r="AV125" s="27"/>
      <c r="AW125" s="27"/>
      <c r="AX125" s="27"/>
      <c r="AY125" s="27"/>
      <c r="AZ125" s="27"/>
      <c r="BA125" s="27"/>
      <c r="BB125" s="27"/>
      <c r="BC125" s="27"/>
      <c r="BD125" s="27"/>
      <c r="BE125" s="27"/>
      <c r="BF125" s="27"/>
      <c r="BG125" s="27"/>
      <c r="BH125" s="28"/>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row>
    <row r="126" spans="1:83" s="43" customFormat="1">
      <c r="B126" s="30"/>
      <c r="C126" s="30"/>
      <c r="D126" s="154"/>
      <c r="E126" s="30"/>
      <c r="F126" s="30"/>
      <c r="G126" s="27"/>
      <c r="H126" s="182"/>
      <c r="I126" s="27"/>
      <c r="J126" s="27"/>
      <c r="K126" s="27"/>
      <c r="L126" s="173"/>
      <c r="M126" s="27"/>
      <c r="N126" s="27"/>
      <c r="O126" s="27"/>
      <c r="P126" s="27"/>
      <c r="Q126" s="27"/>
      <c r="R126" s="27"/>
      <c r="S126" s="27"/>
      <c r="T126" s="27"/>
      <c r="U126" s="28"/>
      <c r="V126" s="28"/>
      <c r="W126" s="27"/>
      <c r="X126" s="27"/>
      <c r="Y126" s="27"/>
      <c r="Z126" s="27"/>
      <c r="AA126" s="27"/>
      <c r="AB126" s="27"/>
      <c r="AC126" s="27"/>
      <c r="AD126" s="27"/>
      <c r="AE126" s="27"/>
      <c r="AF126" s="27"/>
      <c r="AG126" s="27"/>
      <c r="AH126" s="27"/>
      <c r="AI126" s="27"/>
      <c r="AJ126" s="27"/>
      <c r="AK126" s="27"/>
      <c r="AL126" s="27"/>
      <c r="AM126" s="27"/>
      <c r="AN126" s="28"/>
      <c r="AO126" s="27"/>
      <c r="AP126" s="27"/>
      <c r="AQ126" s="27"/>
      <c r="AR126" s="27"/>
      <c r="AS126" s="27"/>
      <c r="AT126" s="27"/>
      <c r="AU126" s="27"/>
      <c r="AV126" s="27"/>
      <c r="AW126" s="27"/>
      <c r="AX126" s="27"/>
      <c r="AY126" s="27"/>
      <c r="AZ126" s="27"/>
      <c r="BA126" s="27"/>
      <c r="BB126" s="27"/>
      <c r="BC126" s="27"/>
      <c r="BD126" s="27"/>
      <c r="BE126" s="27"/>
      <c r="BF126" s="27"/>
      <c r="BG126" s="27"/>
      <c r="BH126" s="28"/>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row>
    <row r="127" spans="1:83" s="43" customFormat="1">
      <c r="B127" s="30"/>
      <c r="C127" s="30"/>
      <c r="D127" s="154"/>
      <c r="E127" s="30"/>
      <c r="F127" s="30"/>
      <c r="G127" s="27"/>
      <c r="H127" s="182"/>
      <c r="I127" s="27"/>
      <c r="J127" s="27"/>
      <c r="K127" s="27"/>
      <c r="L127" s="173"/>
      <c r="M127" s="27"/>
      <c r="N127" s="27"/>
      <c r="O127" s="27"/>
      <c r="P127" s="27"/>
      <c r="Q127" s="27"/>
      <c r="R127" s="27"/>
      <c r="S127" s="27"/>
      <c r="T127" s="27"/>
      <c r="U127" s="28"/>
      <c r="V127" s="28"/>
      <c r="W127" s="27"/>
      <c r="X127" s="27"/>
      <c r="Y127" s="27"/>
      <c r="Z127" s="27"/>
      <c r="AA127" s="27"/>
      <c r="AB127" s="27"/>
      <c r="AC127" s="27"/>
      <c r="AD127" s="27"/>
      <c r="AE127" s="27"/>
      <c r="AF127" s="27"/>
      <c r="AG127" s="27"/>
      <c r="AH127" s="27"/>
      <c r="AI127" s="27"/>
      <c r="AJ127" s="27"/>
      <c r="AK127" s="27"/>
      <c r="AL127" s="27"/>
      <c r="AM127" s="27"/>
      <c r="AN127" s="28"/>
      <c r="AO127" s="27"/>
      <c r="AP127" s="27"/>
      <c r="AQ127" s="27"/>
      <c r="AR127" s="27"/>
      <c r="AS127" s="27"/>
      <c r="AT127" s="27"/>
      <c r="AU127" s="27"/>
      <c r="AV127" s="27"/>
      <c r="AW127" s="27"/>
      <c r="AX127" s="27"/>
      <c r="AY127" s="27"/>
      <c r="AZ127" s="27"/>
      <c r="BA127" s="27"/>
      <c r="BB127" s="27"/>
      <c r="BC127" s="27"/>
      <c r="BD127" s="27"/>
      <c r="BE127" s="27"/>
      <c r="BF127" s="27"/>
      <c r="BG127" s="27"/>
      <c r="BH127" s="28"/>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row>
    <row r="128" spans="1:83" s="43" customFormat="1">
      <c r="B128" s="30"/>
      <c r="C128" s="30"/>
      <c r="D128" s="154"/>
      <c r="E128" s="30"/>
      <c r="F128" s="30"/>
      <c r="G128" s="27"/>
      <c r="H128" s="182"/>
      <c r="I128" s="27"/>
      <c r="J128" s="27"/>
      <c r="K128" s="27"/>
      <c r="L128" s="173"/>
      <c r="M128" s="27"/>
      <c r="N128" s="27"/>
      <c r="O128" s="27"/>
      <c r="P128" s="27"/>
      <c r="Q128" s="27"/>
      <c r="R128" s="27"/>
      <c r="S128" s="27"/>
      <c r="T128" s="27"/>
      <c r="U128" s="28"/>
      <c r="V128" s="28"/>
      <c r="W128" s="27"/>
      <c r="X128" s="27"/>
      <c r="Y128" s="27"/>
      <c r="Z128" s="27"/>
      <c r="AA128" s="27"/>
      <c r="AB128" s="27"/>
      <c r="AC128" s="27"/>
      <c r="AD128" s="27"/>
      <c r="AE128" s="27"/>
      <c r="AF128" s="27"/>
      <c r="AG128" s="27"/>
      <c r="AH128" s="27"/>
      <c r="AI128" s="27"/>
      <c r="AJ128" s="27"/>
      <c r="AK128" s="27"/>
      <c r="AL128" s="27"/>
      <c r="AM128" s="27"/>
      <c r="AN128" s="28"/>
      <c r="AO128" s="27"/>
      <c r="AP128" s="27"/>
      <c r="AQ128" s="27"/>
      <c r="AR128" s="27"/>
      <c r="AS128" s="27"/>
      <c r="AT128" s="27"/>
      <c r="AU128" s="27"/>
      <c r="AV128" s="27"/>
      <c r="AW128" s="27"/>
      <c r="AX128" s="27"/>
      <c r="AY128" s="27"/>
      <c r="AZ128" s="27"/>
      <c r="BA128" s="27"/>
      <c r="BB128" s="27"/>
      <c r="BC128" s="27"/>
      <c r="BD128" s="27"/>
      <c r="BE128" s="27"/>
      <c r="BF128" s="27"/>
      <c r="BG128" s="27"/>
      <c r="BH128" s="28"/>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row>
    <row r="129" spans="2:83" s="43" customFormat="1">
      <c r="B129" s="30"/>
      <c r="C129" s="30"/>
      <c r="D129" s="154"/>
      <c r="E129" s="30"/>
      <c r="F129" s="30"/>
      <c r="G129" s="27"/>
      <c r="H129" s="182"/>
      <c r="I129" s="27"/>
      <c r="J129" s="27"/>
      <c r="K129" s="27"/>
      <c r="L129" s="173"/>
      <c r="M129" s="27"/>
      <c r="N129" s="27"/>
      <c r="O129" s="27"/>
      <c r="P129" s="27"/>
      <c r="Q129" s="27"/>
      <c r="R129" s="27"/>
      <c r="S129" s="27"/>
      <c r="T129" s="27"/>
      <c r="U129" s="28"/>
      <c r="V129" s="28"/>
      <c r="W129" s="27"/>
      <c r="X129" s="27"/>
      <c r="Y129" s="27"/>
      <c r="Z129" s="27"/>
      <c r="AA129" s="27"/>
      <c r="AB129" s="27"/>
      <c r="AC129" s="27"/>
      <c r="AD129" s="27"/>
      <c r="AE129" s="27"/>
      <c r="AF129" s="27"/>
      <c r="AG129" s="27"/>
      <c r="AH129" s="27"/>
      <c r="AI129" s="27"/>
      <c r="AJ129" s="27"/>
      <c r="AK129" s="27"/>
      <c r="AL129" s="27"/>
      <c r="AM129" s="27"/>
      <c r="AN129" s="28"/>
      <c r="AO129" s="27"/>
      <c r="AP129" s="27"/>
      <c r="AQ129" s="27"/>
      <c r="AR129" s="27"/>
      <c r="AS129" s="27"/>
      <c r="AT129" s="27"/>
      <c r="AU129" s="27"/>
      <c r="AV129" s="27"/>
      <c r="AW129" s="27"/>
      <c r="AX129" s="27"/>
      <c r="AY129" s="27"/>
      <c r="AZ129" s="27"/>
      <c r="BA129" s="27"/>
      <c r="BB129" s="27"/>
      <c r="BC129" s="27"/>
      <c r="BD129" s="27"/>
      <c r="BE129" s="27"/>
      <c r="BF129" s="27"/>
      <c r="BG129" s="27"/>
      <c r="BH129" s="28"/>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row>
    <row r="130" spans="2:83" s="43" customFormat="1">
      <c r="B130" s="30"/>
      <c r="C130" s="30"/>
      <c r="D130" s="154"/>
      <c r="E130" s="30"/>
      <c r="F130" s="30"/>
      <c r="G130" s="27"/>
      <c r="H130" s="182"/>
      <c r="I130" s="27"/>
      <c r="J130" s="27"/>
      <c r="K130" s="27"/>
      <c r="L130" s="173"/>
      <c r="M130" s="27"/>
      <c r="N130" s="27"/>
      <c r="O130" s="27"/>
      <c r="P130" s="27"/>
      <c r="Q130" s="27"/>
      <c r="R130" s="27"/>
      <c r="S130" s="27"/>
      <c r="T130" s="27"/>
      <c r="U130" s="28"/>
      <c r="V130" s="28"/>
      <c r="W130" s="27"/>
      <c r="X130" s="27"/>
      <c r="Y130" s="27"/>
      <c r="Z130" s="27"/>
      <c r="AA130" s="27"/>
      <c r="AB130" s="27"/>
      <c r="AC130" s="27"/>
      <c r="AD130" s="27"/>
      <c r="AE130" s="27"/>
      <c r="AF130" s="27"/>
      <c r="AG130" s="27"/>
      <c r="AH130" s="27"/>
      <c r="AI130" s="27"/>
      <c r="AJ130" s="27"/>
      <c r="AK130" s="27"/>
      <c r="AL130" s="27"/>
      <c r="AM130" s="27"/>
      <c r="AN130" s="28"/>
      <c r="AO130" s="27"/>
      <c r="AP130" s="27"/>
      <c r="AQ130" s="27"/>
      <c r="AR130" s="27"/>
      <c r="AS130" s="27"/>
      <c r="AT130" s="27"/>
      <c r="AU130" s="27"/>
      <c r="AV130" s="27"/>
      <c r="AW130" s="27"/>
      <c r="AX130" s="27"/>
      <c r="AY130" s="27"/>
      <c r="AZ130" s="27"/>
      <c r="BA130" s="27"/>
      <c r="BB130" s="27"/>
      <c r="BC130" s="27"/>
      <c r="BD130" s="27"/>
      <c r="BE130" s="27"/>
      <c r="BF130" s="27"/>
      <c r="BG130" s="27"/>
      <c r="BH130" s="28"/>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row>
    <row r="131" spans="2:83" s="43" customFormat="1">
      <c r="B131" s="30"/>
      <c r="C131" s="30"/>
      <c r="D131" s="154"/>
      <c r="E131" s="30"/>
      <c r="F131" s="30"/>
      <c r="G131" s="27"/>
      <c r="H131" s="182"/>
      <c r="I131" s="27"/>
      <c r="J131" s="27"/>
      <c r="K131" s="27"/>
      <c r="L131" s="173"/>
      <c r="M131" s="27"/>
      <c r="N131" s="27"/>
      <c r="O131" s="27"/>
      <c r="P131" s="27"/>
      <c r="Q131" s="27"/>
      <c r="R131" s="27"/>
      <c r="S131" s="27"/>
      <c r="T131" s="27"/>
      <c r="U131" s="28"/>
      <c r="V131" s="28"/>
      <c r="W131" s="27"/>
      <c r="X131" s="27"/>
      <c r="Y131" s="27"/>
      <c r="Z131" s="27"/>
      <c r="AA131" s="27"/>
      <c r="AB131" s="27"/>
      <c r="AC131" s="27"/>
      <c r="AD131" s="27"/>
      <c r="AE131" s="27"/>
      <c r="AF131" s="27"/>
      <c r="AG131" s="27"/>
      <c r="AH131" s="27"/>
      <c r="AI131" s="27"/>
      <c r="AJ131" s="27"/>
      <c r="AK131" s="27"/>
      <c r="AL131" s="27"/>
      <c r="AM131" s="27"/>
      <c r="AN131" s="28"/>
      <c r="AO131" s="27"/>
      <c r="AP131" s="27"/>
      <c r="AQ131" s="27"/>
      <c r="AR131" s="27"/>
      <c r="AS131" s="27"/>
      <c r="AT131" s="27"/>
      <c r="AU131" s="27"/>
      <c r="AV131" s="27"/>
      <c r="AW131" s="27"/>
      <c r="AX131" s="27"/>
      <c r="AY131" s="27"/>
      <c r="AZ131" s="27"/>
      <c r="BA131" s="27"/>
      <c r="BB131" s="27"/>
      <c r="BC131" s="27"/>
      <c r="BD131" s="27"/>
      <c r="BE131" s="27"/>
      <c r="BF131" s="27"/>
      <c r="BG131" s="27"/>
      <c r="BH131" s="28"/>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row>
    <row r="132" spans="2:83" s="43" customFormat="1">
      <c r="B132" s="30"/>
      <c r="C132" s="30"/>
      <c r="D132" s="154"/>
      <c r="E132" s="30"/>
      <c r="F132" s="30"/>
      <c r="G132" s="27"/>
      <c r="H132" s="182"/>
      <c r="I132" s="27"/>
      <c r="J132" s="27"/>
      <c r="K132" s="27"/>
      <c r="L132" s="173"/>
      <c r="M132" s="27"/>
      <c r="N132" s="27"/>
      <c r="O132" s="27"/>
      <c r="P132" s="27"/>
      <c r="Q132" s="27"/>
      <c r="R132" s="27"/>
      <c r="S132" s="27"/>
      <c r="T132" s="27"/>
      <c r="U132" s="28"/>
      <c r="V132" s="28"/>
      <c r="W132" s="27"/>
      <c r="X132" s="27"/>
      <c r="Y132" s="27"/>
      <c r="Z132" s="27"/>
      <c r="AA132" s="27"/>
      <c r="AB132" s="27"/>
      <c r="AC132" s="27"/>
      <c r="AD132" s="27"/>
      <c r="AE132" s="27"/>
      <c r="AF132" s="27"/>
      <c r="AG132" s="27"/>
      <c r="AH132" s="27"/>
      <c r="AI132" s="27"/>
      <c r="AJ132" s="27"/>
      <c r="AK132" s="27"/>
      <c r="AL132" s="27"/>
      <c r="AM132" s="27"/>
      <c r="AN132" s="28"/>
      <c r="AO132" s="27"/>
      <c r="AP132" s="27"/>
      <c r="AQ132" s="27"/>
      <c r="AR132" s="27"/>
      <c r="AS132" s="27"/>
      <c r="AT132" s="27"/>
      <c r="AU132" s="27"/>
      <c r="AV132" s="27"/>
      <c r="AW132" s="27"/>
      <c r="AX132" s="27"/>
      <c r="AY132" s="27"/>
      <c r="AZ132" s="27"/>
      <c r="BA132" s="27"/>
      <c r="BB132" s="27"/>
      <c r="BC132" s="27"/>
      <c r="BD132" s="27"/>
      <c r="BE132" s="27"/>
      <c r="BF132" s="27"/>
      <c r="BG132" s="27"/>
      <c r="BH132" s="28"/>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row>
    <row r="133" spans="2:83" s="43" customFormat="1">
      <c r="B133" s="30"/>
      <c r="C133" s="30"/>
      <c r="D133" s="154"/>
      <c r="E133" s="30"/>
      <c r="F133" s="30"/>
      <c r="G133" s="27"/>
      <c r="H133" s="182"/>
      <c r="I133" s="27"/>
      <c r="J133" s="27"/>
      <c r="K133" s="27"/>
      <c r="L133" s="173"/>
      <c r="M133" s="27"/>
      <c r="N133" s="27"/>
      <c r="O133" s="27"/>
      <c r="P133" s="27"/>
      <c r="Q133" s="27"/>
      <c r="R133" s="27"/>
      <c r="S133" s="27"/>
      <c r="T133" s="27"/>
      <c r="U133" s="28"/>
      <c r="V133" s="28"/>
      <c r="W133" s="27"/>
      <c r="X133" s="27"/>
      <c r="Y133" s="27"/>
      <c r="Z133" s="27"/>
      <c r="AA133" s="27"/>
      <c r="AB133" s="27"/>
      <c r="AC133" s="27"/>
      <c r="AD133" s="27"/>
      <c r="AE133" s="27"/>
      <c r="AF133" s="27"/>
      <c r="AG133" s="27"/>
      <c r="AH133" s="27"/>
      <c r="AI133" s="27"/>
      <c r="AJ133" s="27"/>
      <c r="AK133" s="27"/>
      <c r="AL133" s="27"/>
      <c r="AM133" s="27"/>
      <c r="AN133" s="28"/>
      <c r="AO133" s="27"/>
      <c r="AP133" s="27"/>
      <c r="AQ133" s="27"/>
      <c r="AR133" s="27"/>
      <c r="AS133" s="27"/>
      <c r="AT133" s="27"/>
      <c r="AU133" s="27"/>
      <c r="AV133" s="27"/>
      <c r="AW133" s="27"/>
      <c r="AX133" s="27"/>
      <c r="AY133" s="27"/>
      <c r="AZ133" s="27"/>
      <c r="BA133" s="27"/>
      <c r="BB133" s="27"/>
      <c r="BC133" s="27"/>
      <c r="BD133" s="27"/>
      <c r="BE133" s="27"/>
      <c r="BF133" s="27"/>
      <c r="BG133" s="27"/>
      <c r="BH133" s="28"/>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row>
    <row r="134" spans="2:83" s="43" customFormat="1">
      <c r="B134" s="30"/>
      <c r="C134" s="30"/>
      <c r="D134" s="154"/>
      <c r="E134" s="30"/>
      <c r="F134" s="30"/>
      <c r="G134" s="27"/>
      <c r="H134" s="182"/>
      <c r="I134" s="27"/>
      <c r="J134" s="27"/>
      <c r="K134" s="27"/>
      <c r="L134" s="173"/>
      <c r="M134" s="27"/>
      <c r="N134" s="27"/>
      <c r="O134" s="27"/>
      <c r="P134" s="27"/>
      <c r="Q134" s="27"/>
      <c r="R134" s="27"/>
      <c r="S134" s="27"/>
      <c r="T134" s="27"/>
      <c r="U134" s="28"/>
      <c r="V134" s="28"/>
      <c r="W134" s="27"/>
      <c r="X134" s="27"/>
      <c r="Y134" s="27"/>
      <c r="Z134" s="27"/>
      <c r="AA134" s="27"/>
      <c r="AB134" s="27"/>
      <c r="AC134" s="27"/>
      <c r="AD134" s="27"/>
      <c r="AE134" s="27"/>
      <c r="AF134" s="27"/>
      <c r="AG134" s="27"/>
      <c r="AH134" s="27"/>
      <c r="AI134" s="27"/>
      <c r="AJ134" s="27"/>
      <c r="AK134" s="27"/>
      <c r="AL134" s="27"/>
      <c r="AM134" s="27"/>
      <c r="AN134" s="28"/>
      <c r="AO134" s="27"/>
      <c r="AP134" s="27"/>
      <c r="AQ134" s="27"/>
      <c r="AR134" s="27"/>
      <c r="AS134" s="27"/>
      <c r="AT134" s="27"/>
      <c r="AU134" s="27"/>
      <c r="AV134" s="27"/>
      <c r="AW134" s="27"/>
      <c r="AX134" s="27"/>
      <c r="AY134" s="27"/>
      <c r="AZ134" s="27"/>
      <c r="BA134" s="27"/>
      <c r="BB134" s="27"/>
      <c r="BC134" s="27"/>
      <c r="BD134" s="27"/>
      <c r="BE134" s="27"/>
      <c r="BF134" s="27"/>
      <c r="BG134" s="27"/>
      <c r="BH134" s="28"/>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row>
    <row r="135" spans="2:83" s="43" customFormat="1">
      <c r="B135" s="30"/>
      <c r="C135" s="30"/>
      <c r="D135" s="154"/>
      <c r="E135" s="30"/>
      <c r="F135" s="30"/>
      <c r="G135" s="27"/>
      <c r="H135" s="182"/>
      <c r="I135" s="27"/>
      <c r="J135" s="27"/>
      <c r="K135" s="27"/>
      <c r="L135" s="173"/>
      <c r="M135" s="27"/>
      <c r="N135" s="27"/>
      <c r="O135" s="27"/>
      <c r="P135" s="27"/>
      <c r="Q135" s="27"/>
      <c r="R135" s="27"/>
      <c r="S135" s="27"/>
      <c r="T135" s="27"/>
      <c r="U135" s="28"/>
      <c r="V135" s="28"/>
      <c r="W135" s="27"/>
      <c r="X135" s="27"/>
      <c r="Y135" s="27"/>
      <c r="Z135" s="27"/>
      <c r="AA135" s="27"/>
      <c r="AB135" s="27"/>
      <c r="AC135" s="27"/>
      <c r="AD135" s="27"/>
      <c r="AE135" s="27"/>
      <c r="AF135" s="27"/>
      <c r="AG135" s="27"/>
      <c r="AH135" s="27"/>
      <c r="AI135" s="27"/>
      <c r="AJ135" s="27"/>
      <c r="AK135" s="27"/>
      <c r="AL135" s="27"/>
      <c r="AM135" s="27"/>
      <c r="AN135" s="28"/>
      <c r="AO135" s="27"/>
      <c r="AP135" s="27"/>
      <c r="AQ135" s="27"/>
      <c r="AR135" s="27"/>
      <c r="AS135" s="27"/>
      <c r="AT135" s="27"/>
      <c r="AU135" s="27"/>
      <c r="AV135" s="27"/>
      <c r="AW135" s="27"/>
      <c r="AX135" s="27"/>
      <c r="AY135" s="27"/>
      <c r="AZ135" s="27"/>
      <c r="BA135" s="27"/>
      <c r="BB135" s="27"/>
      <c r="BC135" s="27"/>
      <c r="BD135" s="27"/>
      <c r="BE135" s="27"/>
      <c r="BF135" s="27"/>
      <c r="BG135" s="27"/>
      <c r="BH135" s="28"/>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row>
    <row r="136" spans="2:83" s="43" customFormat="1">
      <c r="B136" s="30"/>
      <c r="C136" s="30"/>
      <c r="D136" s="154"/>
      <c r="E136" s="30"/>
      <c r="F136" s="30"/>
      <c r="G136" s="27"/>
      <c r="H136" s="182"/>
      <c r="I136" s="27"/>
      <c r="J136" s="27"/>
      <c r="K136" s="27"/>
      <c r="L136" s="173"/>
      <c r="M136" s="27"/>
      <c r="N136" s="27"/>
      <c r="O136" s="27"/>
      <c r="P136" s="27"/>
      <c r="Q136" s="27"/>
      <c r="R136" s="27"/>
      <c r="S136" s="27"/>
      <c r="T136" s="27"/>
      <c r="U136" s="28"/>
      <c r="V136" s="28"/>
      <c r="W136" s="27"/>
      <c r="X136" s="27"/>
      <c r="Y136" s="27"/>
      <c r="Z136" s="27"/>
      <c r="AA136" s="27"/>
      <c r="AB136" s="27"/>
      <c r="AC136" s="27"/>
      <c r="AD136" s="27"/>
      <c r="AE136" s="27"/>
      <c r="AF136" s="27"/>
      <c r="AG136" s="27"/>
      <c r="AH136" s="27"/>
      <c r="AI136" s="27"/>
      <c r="AJ136" s="27"/>
      <c r="AK136" s="27"/>
      <c r="AL136" s="27"/>
      <c r="AM136" s="27"/>
      <c r="AN136" s="28"/>
      <c r="AO136" s="27"/>
      <c r="AP136" s="27"/>
      <c r="AQ136" s="27"/>
      <c r="AR136" s="27"/>
      <c r="AS136" s="27"/>
      <c r="AT136" s="27"/>
      <c r="AU136" s="27"/>
      <c r="AV136" s="27"/>
      <c r="AW136" s="27"/>
      <c r="AX136" s="27"/>
      <c r="AY136" s="27"/>
      <c r="AZ136" s="27"/>
      <c r="BA136" s="27"/>
      <c r="BB136" s="27"/>
      <c r="BC136" s="27"/>
      <c r="BD136" s="27"/>
      <c r="BE136" s="27"/>
      <c r="BF136" s="27"/>
      <c r="BG136" s="27"/>
      <c r="BH136" s="28"/>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row>
    <row r="137" spans="2:83" s="43" customFormat="1">
      <c r="B137" s="30"/>
      <c r="C137" s="30"/>
      <c r="D137" s="154"/>
      <c r="E137" s="30"/>
      <c r="F137" s="30"/>
      <c r="G137" s="27"/>
      <c r="H137" s="182"/>
      <c r="I137" s="27"/>
      <c r="J137" s="27"/>
      <c r="K137" s="27"/>
      <c r="L137" s="173"/>
      <c r="M137" s="27"/>
      <c r="N137" s="27"/>
      <c r="O137" s="27"/>
      <c r="P137" s="27"/>
      <c r="Q137" s="27"/>
      <c r="R137" s="27"/>
      <c r="S137" s="27"/>
      <c r="T137" s="27"/>
      <c r="U137" s="28"/>
      <c r="V137" s="28"/>
      <c r="W137" s="27"/>
      <c r="X137" s="27"/>
      <c r="Y137" s="27"/>
      <c r="Z137" s="27"/>
      <c r="AA137" s="27"/>
      <c r="AB137" s="27"/>
      <c r="AC137" s="27"/>
      <c r="AD137" s="27"/>
      <c r="AE137" s="27"/>
      <c r="AF137" s="27"/>
      <c r="AG137" s="27"/>
      <c r="AH137" s="27"/>
      <c r="AI137" s="27"/>
      <c r="AJ137" s="27"/>
      <c r="AK137" s="27"/>
      <c r="AL137" s="27"/>
      <c r="AM137" s="27"/>
      <c r="AN137" s="28"/>
      <c r="AO137" s="27"/>
      <c r="AP137" s="27"/>
      <c r="AQ137" s="27"/>
      <c r="AR137" s="27"/>
      <c r="AS137" s="27"/>
      <c r="AT137" s="27"/>
      <c r="AU137" s="27"/>
      <c r="AV137" s="27"/>
      <c r="AW137" s="27"/>
      <c r="AX137" s="27"/>
      <c r="AY137" s="27"/>
      <c r="AZ137" s="27"/>
      <c r="BA137" s="27"/>
      <c r="BB137" s="27"/>
      <c r="BC137" s="27"/>
      <c r="BD137" s="27"/>
      <c r="BE137" s="27"/>
      <c r="BF137" s="27"/>
      <c r="BG137" s="27"/>
      <c r="BH137" s="28"/>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row>
    <row r="138" spans="2:83" s="43" customFormat="1">
      <c r="B138" s="30"/>
      <c r="C138" s="30"/>
      <c r="D138" s="154"/>
      <c r="E138" s="30"/>
      <c r="F138" s="30"/>
      <c r="G138" s="27"/>
      <c r="H138" s="182"/>
      <c r="I138" s="27"/>
      <c r="J138" s="27"/>
      <c r="K138" s="27"/>
      <c r="L138" s="173"/>
      <c r="M138" s="27"/>
      <c r="N138" s="27"/>
      <c r="O138" s="27"/>
      <c r="P138" s="27"/>
      <c r="Q138" s="27"/>
      <c r="R138" s="27"/>
      <c r="S138" s="27"/>
      <c r="T138" s="27"/>
      <c r="U138" s="28"/>
      <c r="V138" s="28"/>
      <c r="W138" s="27"/>
      <c r="X138" s="27"/>
      <c r="Y138" s="27"/>
      <c r="Z138" s="27"/>
      <c r="AA138" s="27"/>
      <c r="AB138" s="27"/>
      <c r="AC138" s="27"/>
      <c r="AD138" s="27"/>
      <c r="AE138" s="27"/>
      <c r="AF138" s="27"/>
      <c r="AG138" s="27"/>
      <c r="AH138" s="27"/>
      <c r="AI138" s="27"/>
      <c r="AJ138" s="27"/>
      <c r="AK138" s="27"/>
      <c r="AL138" s="27"/>
      <c r="AM138" s="27"/>
      <c r="AN138" s="28"/>
      <c r="AO138" s="27"/>
      <c r="AP138" s="27"/>
      <c r="AQ138" s="27"/>
      <c r="AR138" s="27"/>
      <c r="AS138" s="27"/>
      <c r="AT138" s="27"/>
      <c r="AU138" s="27"/>
      <c r="AV138" s="27"/>
      <c r="AW138" s="27"/>
      <c r="AX138" s="27"/>
      <c r="AY138" s="27"/>
      <c r="AZ138" s="27"/>
      <c r="BA138" s="27"/>
      <c r="BB138" s="27"/>
      <c r="BC138" s="27"/>
      <c r="BD138" s="27"/>
      <c r="BE138" s="27"/>
      <c r="BF138" s="27"/>
      <c r="BG138" s="27"/>
      <c r="BH138" s="28"/>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row>
    <row r="139" spans="2:83" s="43" customFormat="1">
      <c r="B139" s="30"/>
      <c r="C139" s="30"/>
      <c r="D139" s="154"/>
      <c r="E139" s="30"/>
      <c r="F139" s="30"/>
      <c r="G139" s="27"/>
      <c r="H139" s="182"/>
      <c r="I139" s="27"/>
      <c r="J139" s="27"/>
      <c r="K139" s="27"/>
      <c r="L139" s="173"/>
      <c r="M139" s="27"/>
      <c r="N139" s="27"/>
      <c r="O139" s="27"/>
      <c r="P139" s="27"/>
      <c r="Q139" s="27"/>
      <c r="R139" s="27"/>
      <c r="S139" s="27"/>
      <c r="T139" s="27"/>
      <c r="U139" s="28"/>
      <c r="V139" s="28"/>
      <c r="W139" s="27"/>
      <c r="X139" s="27"/>
      <c r="Y139" s="27"/>
      <c r="Z139" s="27"/>
      <c r="AA139" s="27"/>
      <c r="AB139" s="27"/>
      <c r="AC139" s="27"/>
      <c r="AD139" s="27"/>
      <c r="AE139" s="27"/>
      <c r="AF139" s="27"/>
      <c r="AG139" s="27"/>
      <c r="AH139" s="27"/>
      <c r="AI139" s="27"/>
      <c r="AJ139" s="27"/>
      <c r="AK139" s="27"/>
      <c r="AL139" s="27"/>
      <c r="AM139" s="27"/>
      <c r="AN139" s="28"/>
      <c r="AO139" s="27"/>
      <c r="AP139" s="27"/>
      <c r="AQ139" s="27"/>
      <c r="AR139" s="27"/>
      <c r="AS139" s="27"/>
      <c r="AT139" s="27"/>
      <c r="AU139" s="27"/>
      <c r="AV139" s="27"/>
      <c r="AW139" s="27"/>
      <c r="AX139" s="27"/>
      <c r="AY139" s="27"/>
      <c r="AZ139" s="27"/>
      <c r="BA139" s="27"/>
      <c r="BB139" s="27"/>
      <c r="BC139" s="27"/>
      <c r="BD139" s="27"/>
      <c r="BE139" s="27"/>
      <c r="BF139" s="27"/>
      <c r="BG139" s="27"/>
      <c r="BH139" s="28"/>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row>
    <row r="140" spans="2:83" s="43" customFormat="1">
      <c r="B140" s="30"/>
      <c r="C140" s="30"/>
      <c r="D140" s="154"/>
      <c r="E140" s="30"/>
      <c r="F140" s="30"/>
      <c r="G140" s="27"/>
      <c r="H140" s="182"/>
      <c r="I140" s="27"/>
      <c r="J140" s="27"/>
      <c r="K140" s="27"/>
      <c r="L140" s="173"/>
      <c r="M140" s="27"/>
      <c r="N140" s="27"/>
      <c r="O140" s="27"/>
      <c r="P140" s="27"/>
      <c r="Q140" s="27"/>
      <c r="R140" s="27"/>
      <c r="S140" s="27"/>
      <c r="T140" s="27"/>
      <c r="U140" s="28"/>
      <c r="V140" s="28"/>
      <c r="W140" s="27"/>
      <c r="X140" s="27"/>
      <c r="Y140" s="27"/>
      <c r="Z140" s="27"/>
      <c r="AA140" s="27"/>
      <c r="AB140" s="27"/>
      <c r="AC140" s="27"/>
      <c r="AD140" s="27"/>
      <c r="AE140" s="27"/>
      <c r="AF140" s="27"/>
      <c r="AG140" s="27"/>
      <c r="AH140" s="27"/>
      <c r="AI140" s="27"/>
      <c r="AJ140" s="27"/>
      <c r="AK140" s="27"/>
      <c r="AL140" s="27"/>
      <c r="AM140" s="27"/>
      <c r="AN140" s="28"/>
      <c r="AO140" s="27"/>
      <c r="AP140" s="27"/>
      <c r="AQ140" s="27"/>
      <c r="AR140" s="27"/>
      <c r="AS140" s="27"/>
      <c r="AT140" s="27"/>
      <c r="AU140" s="27"/>
      <c r="AV140" s="27"/>
      <c r="AW140" s="27"/>
      <c r="AX140" s="27"/>
      <c r="AY140" s="27"/>
      <c r="AZ140" s="27"/>
      <c r="BA140" s="27"/>
      <c r="BB140" s="27"/>
      <c r="BC140" s="27"/>
      <c r="BD140" s="27"/>
      <c r="BE140" s="27"/>
      <c r="BF140" s="27"/>
      <c r="BG140" s="27"/>
      <c r="BH140" s="28"/>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row>
    <row r="141" spans="2:83" s="43" customFormat="1">
      <c r="B141" s="30"/>
      <c r="C141" s="30"/>
      <c r="D141" s="154"/>
      <c r="E141" s="30"/>
      <c r="F141" s="30"/>
      <c r="G141" s="27"/>
      <c r="H141" s="182"/>
      <c r="I141" s="27"/>
      <c r="J141" s="27"/>
      <c r="K141" s="27"/>
      <c r="L141" s="173"/>
      <c r="M141" s="27"/>
      <c r="N141" s="27"/>
      <c r="O141" s="27"/>
      <c r="P141" s="27"/>
      <c r="Q141" s="27"/>
      <c r="R141" s="27"/>
      <c r="S141" s="27"/>
      <c r="T141" s="27"/>
      <c r="U141" s="28"/>
      <c r="V141" s="28"/>
      <c r="W141" s="27"/>
      <c r="X141" s="27"/>
      <c r="Y141" s="27"/>
      <c r="Z141" s="27"/>
      <c r="AA141" s="27"/>
      <c r="AB141" s="27"/>
      <c r="AC141" s="27"/>
      <c r="AD141" s="27"/>
      <c r="AE141" s="27"/>
      <c r="AF141" s="27"/>
      <c r="AG141" s="27"/>
      <c r="AH141" s="27"/>
      <c r="AI141" s="27"/>
      <c r="AJ141" s="27"/>
      <c r="AK141" s="27"/>
      <c r="AL141" s="27"/>
      <c r="AM141" s="27"/>
      <c r="AN141" s="28"/>
      <c r="AO141" s="27"/>
      <c r="AP141" s="27"/>
      <c r="AQ141" s="27"/>
      <c r="AR141" s="27"/>
      <c r="AS141" s="27"/>
      <c r="AT141" s="27"/>
      <c r="AU141" s="27"/>
      <c r="AV141" s="27"/>
      <c r="AW141" s="27"/>
      <c r="AX141" s="27"/>
      <c r="AY141" s="27"/>
      <c r="AZ141" s="27"/>
      <c r="BA141" s="27"/>
      <c r="BB141" s="27"/>
      <c r="BC141" s="27"/>
      <c r="BD141" s="27"/>
      <c r="BE141" s="27"/>
      <c r="BF141" s="27"/>
      <c r="BG141" s="27"/>
      <c r="BH141" s="28"/>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row>
    <row r="142" spans="2:83" s="43" customFormat="1">
      <c r="B142" s="30"/>
      <c r="C142" s="30"/>
      <c r="D142" s="154"/>
      <c r="E142" s="30"/>
      <c r="F142" s="30"/>
      <c r="G142" s="27"/>
      <c r="H142" s="182"/>
      <c r="I142" s="27"/>
      <c r="J142" s="27"/>
      <c r="K142" s="27"/>
      <c r="L142" s="173"/>
      <c r="M142" s="27"/>
      <c r="N142" s="27"/>
      <c r="O142" s="27"/>
      <c r="P142" s="27"/>
      <c r="Q142" s="27"/>
      <c r="R142" s="27"/>
      <c r="S142" s="27"/>
      <c r="T142" s="27"/>
      <c r="U142" s="28"/>
      <c r="V142" s="28"/>
      <c r="W142" s="27"/>
      <c r="X142" s="27"/>
      <c r="Y142" s="27"/>
      <c r="Z142" s="27"/>
      <c r="AA142" s="27"/>
      <c r="AB142" s="27"/>
      <c r="AC142" s="27"/>
      <c r="AD142" s="27"/>
      <c r="AE142" s="27"/>
      <c r="AF142" s="27"/>
      <c r="AG142" s="27"/>
      <c r="AH142" s="27"/>
      <c r="AI142" s="27"/>
      <c r="AJ142" s="27"/>
      <c r="AK142" s="27"/>
      <c r="AL142" s="27"/>
      <c r="AM142" s="27"/>
      <c r="AN142" s="28"/>
      <c r="AO142" s="27"/>
      <c r="AP142" s="27"/>
      <c r="AQ142" s="27"/>
      <c r="AR142" s="27"/>
      <c r="AS142" s="27"/>
      <c r="AT142" s="27"/>
      <c r="AU142" s="27"/>
      <c r="AV142" s="27"/>
      <c r="AW142" s="27"/>
      <c r="AX142" s="27"/>
      <c r="AY142" s="27"/>
      <c r="AZ142" s="27"/>
      <c r="BA142" s="27"/>
      <c r="BB142" s="27"/>
      <c r="BC142" s="27"/>
      <c r="BD142" s="27"/>
      <c r="BE142" s="27"/>
      <c r="BF142" s="27"/>
      <c r="BG142" s="27"/>
      <c r="BH142" s="28"/>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row>
    <row r="143" spans="2:83" s="43" customFormat="1">
      <c r="B143" s="30"/>
      <c r="C143" s="30"/>
      <c r="D143" s="154"/>
      <c r="E143" s="30"/>
      <c r="F143" s="30"/>
      <c r="G143" s="27"/>
      <c r="H143" s="182"/>
      <c r="I143" s="27"/>
      <c r="J143" s="27"/>
      <c r="K143" s="27"/>
      <c r="L143" s="173"/>
      <c r="M143" s="27"/>
      <c r="N143" s="27"/>
      <c r="O143" s="27"/>
      <c r="P143" s="27"/>
      <c r="Q143" s="27"/>
      <c r="R143" s="27"/>
      <c r="S143" s="27"/>
      <c r="T143" s="27"/>
      <c r="U143" s="28"/>
      <c r="V143" s="28"/>
      <c r="W143" s="27"/>
      <c r="X143" s="27"/>
      <c r="Y143" s="27"/>
      <c r="Z143" s="27"/>
      <c r="AA143" s="27"/>
      <c r="AB143" s="27"/>
      <c r="AC143" s="27"/>
      <c r="AD143" s="27"/>
      <c r="AE143" s="27"/>
      <c r="AF143" s="27"/>
      <c r="AG143" s="27"/>
      <c r="AH143" s="27"/>
      <c r="AI143" s="27"/>
      <c r="AJ143" s="27"/>
      <c r="AK143" s="27"/>
      <c r="AL143" s="27"/>
      <c r="AM143" s="27"/>
      <c r="AN143" s="28"/>
      <c r="AO143" s="27"/>
      <c r="AP143" s="27"/>
      <c r="AQ143" s="27"/>
      <c r="AR143" s="27"/>
      <c r="AS143" s="27"/>
      <c r="AT143" s="27"/>
      <c r="AU143" s="27"/>
      <c r="AV143" s="27"/>
      <c r="AW143" s="27"/>
      <c r="AX143" s="27"/>
      <c r="AY143" s="27"/>
      <c r="AZ143" s="27"/>
      <c r="BA143" s="27"/>
      <c r="BB143" s="27"/>
      <c r="BC143" s="27"/>
      <c r="BD143" s="27"/>
      <c r="BE143" s="27"/>
      <c r="BF143" s="27"/>
      <c r="BG143" s="27"/>
      <c r="BH143" s="28"/>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row>
    <row r="144" spans="2:83" s="43" customFormat="1">
      <c r="B144" s="30"/>
      <c r="C144" s="30"/>
      <c r="D144" s="154"/>
      <c r="E144" s="30"/>
      <c r="F144" s="30"/>
      <c r="G144" s="27"/>
      <c r="H144" s="182"/>
      <c r="I144" s="27"/>
      <c r="J144" s="27"/>
      <c r="K144" s="27"/>
      <c r="L144" s="173"/>
      <c r="M144" s="27"/>
      <c r="N144" s="27"/>
      <c r="O144" s="27"/>
      <c r="P144" s="27"/>
      <c r="Q144" s="27"/>
      <c r="R144" s="27"/>
      <c r="S144" s="27"/>
      <c r="T144" s="27"/>
      <c r="U144" s="28"/>
      <c r="V144" s="28"/>
      <c r="W144" s="27"/>
      <c r="X144" s="27"/>
      <c r="Y144" s="27"/>
      <c r="Z144" s="27"/>
      <c r="AA144" s="27"/>
      <c r="AB144" s="27"/>
      <c r="AC144" s="27"/>
      <c r="AD144" s="27"/>
      <c r="AE144" s="27"/>
      <c r="AF144" s="27"/>
      <c r="AG144" s="27"/>
      <c r="AH144" s="27"/>
      <c r="AI144" s="27"/>
      <c r="AJ144" s="27"/>
      <c r="AK144" s="27"/>
      <c r="AL144" s="27"/>
      <c r="AM144" s="27"/>
      <c r="AN144" s="28"/>
      <c r="AO144" s="27"/>
      <c r="AP144" s="27"/>
      <c r="AQ144" s="27"/>
      <c r="AR144" s="27"/>
      <c r="AS144" s="27"/>
      <c r="AT144" s="27"/>
      <c r="AU144" s="27"/>
      <c r="AV144" s="27"/>
      <c r="AW144" s="27"/>
      <c r="AX144" s="27"/>
      <c r="AY144" s="27"/>
      <c r="AZ144" s="27"/>
      <c r="BA144" s="27"/>
      <c r="BB144" s="27"/>
      <c r="BC144" s="27"/>
      <c r="BD144" s="27"/>
      <c r="BE144" s="27"/>
      <c r="BF144" s="27"/>
      <c r="BG144" s="27"/>
      <c r="BH144" s="28"/>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row>
    <row r="145" spans="2:83" s="43" customFormat="1">
      <c r="B145" s="30"/>
      <c r="C145" s="30"/>
      <c r="D145" s="154"/>
      <c r="E145" s="30"/>
      <c r="F145" s="30"/>
      <c r="G145" s="27"/>
      <c r="H145" s="182"/>
      <c r="I145" s="27"/>
      <c r="J145" s="27"/>
      <c r="K145" s="27"/>
      <c r="L145" s="173"/>
      <c r="M145" s="27"/>
      <c r="N145" s="27"/>
      <c r="O145" s="27"/>
      <c r="P145" s="27"/>
      <c r="Q145" s="27"/>
      <c r="R145" s="27"/>
      <c r="S145" s="27"/>
      <c r="T145" s="27"/>
      <c r="U145" s="28"/>
      <c r="V145" s="28"/>
      <c r="W145" s="27"/>
      <c r="X145" s="27"/>
      <c r="Y145" s="27"/>
      <c r="Z145" s="27"/>
      <c r="AA145" s="27"/>
      <c r="AB145" s="27"/>
      <c r="AC145" s="27"/>
      <c r="AD145" s="27"/>
      <c r="AE145" s="27"/>
      <c r="AF145" s="27"/>
      <c r="AG145" s="27"/>
      <c r="AH145" s="27"/>
      <c r="AI145" s="27"/>
      <c r="AJ145" s="27"/>
      <c r="AK145" s="27"/>
      <c r="AL145" s="27"/>
      <c r="AM145" s="27"/>
      <c r="AN145" s="28"/>
      <c r="AO145" s="27"/>
      <c r="AP145" s="27"/>
      <c r="AQ145" s="27"/>
      <c r="AR145" s="27"/>
      <c r="AS145" s="27"/>
      <c r="AT145" s="27"/>
      <c r="AU145" s="27"/>
      <c r="AV145" s="27"/>
      <c r="AW145" s="27"/>
      <c r="AX145" s="27"/>
      <c r="AY145" s="27"/>
      <c r="AZ145" s="27"/>
      <c r="BA145" s="27"/>
      <c r="BB145" s="27"/>
      <c r="BC145" s="27"/>
      <c r="BD145" s="27"/>
      <c r="BE145" s="27"/>
      <c r="BF145" s="27"/>
      <c r="BG145" s="27"/>
      <c r="BH145" s="28"/>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row>
    <row r="146" spans="2:83" s="43" customFormat="1">
      <c r="B146" s="30"/>
      <c r="C146" s="30"/>
      <c r="D146" s="154"/>
      <c r="E146" s="30"/>
      <c r="F146" s="30"/>
      <c r="G146" s="27"/>
      <c r="H146" s="182"/>
      <c r="I146" s="27"/>
      <c r="J146" s="27"/>
      <c r="K146" s="27"/>
      <c r="L146" s="173"/>
      <c r="M146" s="27"/>
      <c r="N146" s="27"/>
      <c r="O146" s="27"/>
      <c r="P146" s="27"/>
      <c r="Q146" s="27"/>
      <c r="R146" s="27"/>
      <c r="S146" s="27"/>
      <c r="T146" s="27"/>
      <c r="U146" s="28"/>
      <c r="V146" s="28"/>
      <c r="W146" s="27"/>
      <c r="X146" s="27"/>
      <c r="Y146" s="27"/>
      <c r="Z146" s="27"/>
      <c r="AA146" s="27"/>
      <c r="AB146" s="27"/>
      <c r="AC146" s="27"/>
      <c r="AD146" s="27"/>
      <c r="AE146" s="27"/>
      <c r="AF146" s="27"/>
      <c r="AG146" s="27"/>
      <c r="AH146" s="27"/>
      <c r="AI146" s="27"/>
      <c r="AJ146" s="27"/>
      <c r="AK146" s="27"/>
      <c r="AL146" s="27"/>
      <c r="AM146" s="27"/>
      <c r="AN146" s="28"/>
      <c r="AO146" s="27"/>
      <c r="AP146" s="27"/>
      <c r="AQ146" s="27"/>
      <c r="AR146" s="27"/>
      <c r="AS146" s="27"/>
      <c r="AT146" s="27"/>
      <c r="AU146" s="27"/>
      <c r="AV146" s="27"/>
      <c r="AW146" s="27"/>
      <c r="AX146" s="27"/>
      <c r="AY146" s="27"/>
      <c r="AZ146" s="27"/>
      <c r="BA146" s="27"/>
      <c r="BB146" s="27"/>
      <c r="BC146" s="27"/>
      <c r="BD146" s="27"/>
      <c r="BE146" s="27"/>
      <c r="BF146" s="27"/>
      <c r="BG146" s="27"/>
      <c r="BH146" s="28"/>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row>
    <row r="147" spans="2:83" s="43" customFormat="1">
      <c r="B147" s="30"/>
      <c r="C147" s="30"/>
      <c r="D147" s="154"/>
      <c r="E147" s="30"/>
      <c r="F147" s="30"/>
      <c r="G147" s="27"/>
      <c r="H147" s="182"/>
      <c r="I147" s="27"/>
      <c r="J147" s="27"/>
      <c r="K147" s="27"/>
      <c r="L147" s="173"/>
      <c r="M147" s="27"/>
      <c r="N147" s="27"/>
      <c r="O147" s="27"/>
      <c r="P147" s="27"/>
      <c r="Q147" s="27"/>
      <c r="R147" s="27"/>
      <c r="S147" s="27"/>
      <c r="T147" s="27"/>
      <c r="U147" s="28"/>
      <c r="V147" s="28"/>
      <c r="W147" s="27"/>
      <c r="X147" s="27"/>
      <c r="Y147" s="27"/>
      <c r="Z147" s="27"/>
      <c r="AA147" s="27"/>
      <c r="AB147" s="27"/>
      <c r="AC147" s="27"/>
      <c r="AD147" s="27"/>
      <c r="AE147" s="27"/>
      <c r="AF147" s="27"/>
      <c r="AG147" s="27"/>
      <c r="AH147" s="27"/>
      <c r="AI147" s="27"/>
      <c r="AJ147" s="27"/>
      <c r="AK147" s="27"/>
      <c r="AL147" s="27"/>
      <c r="AM147" s="27"/>
      <c r="AN147" s="28"/>
      <c r="AO147" s="27"/>
      <c r="AP147" s="27"/>
      <c r="AQ147" s="27"/>
      <c r="AR147" s="27"/>
      <c r="AS147" s="27"/>
      <c r="AT147" s="27"/>
      <c r="AU147" s="27"/>
      <c r="AV147" s="27"/>
      <c r="AW147" s="27"/>
      <c r="AX147" s="27"/>
      <c r="AY147" s="27"/>
      <c r="AZ147" s="27"/>
      <c r="BA147" s="27"/>
      <c r="BB147" s="27"/>
      <c r="BC147" s="27"/>
      <c r="BD147" s="27"/>
      <c r="BE147" s="27"/>
      <c r="BF147" s="27"/>
      <c r="BG147" s="27"/>
      <c r="BH147" s="28"/>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row>
    <row r="148" spans="2:83" s="43" customFormat="1">
      <c r="B148" s="30"/>
      <c r="C148" s="30"/>
      <c r="D148" s="154"/>
      <c r="E148" s="30"/>
      <c r="F148" s="30"/>
      <c r="G148" s="27"/>
      <c r="H148" s="182"/>
      <c r="I148" s="27"/>
      <c r="J148" s="27"/>
      <c r="K148" s="27"/>
      <c r="L148" s="173"/>
      <c r="M148" s="27"/>
      <c r="N148" s="27"/>
      <c r="O148" s="27"/>
      <c r="P148" s="27"/>
      <c r="Q148" s="27"/>
      <c r="R148" s="27"/>
      <c r="S148" s="27"/>
      <c r="T148" s="27"/>
      <c r="U148" s="28"/>
      <c r="V148" s="28"/>
      <c r="W148" s="27"/>
      <c r="X148" s="27"/>
      <c r="Y148" s="27"/>
      <c r="Z148" s="27"/>
      <c r="AA148" s="27"/>
      <c r="AB148" s="27"/>
      <c r="AC148" s="27"/>
      <c r="AD148" s="27"/>
      <c r="AE148" s="27"/>
      <c r="AF148" s="27"/>
      <c r="AG148" s="27"/>
      <c r="AH148" s="27"/>
      <c r="AI148" s="27"/>
      <c r="AJ148" s="27"/>
      <c r="AK148" s="27"/>
      <c r="AL148" s="27"/>
      <c r="AM148" s="27"/>
      <c r="AN148" s="28"/>
      <c r="AO148" s="27"/>
      <c r="AP148" s="27"/>
      <c r="AQ148" s="27"/>
      <c r="AR148" s="27"/>
      <c r="AS148" s="27"/>
      <c r="AT148" s="27"/>
      <c r="AU148" s="27"/>
      <c r="AV148" s="27"/>
      <c r="AW148" s="27"/>
      <c r="AX148" s="27"/>
      <c r="AY148" s="27"/>
      <c r="AZ148" s="27"/>
      <c r="BA148" s="27"/>
      <c r="BB148" s="27"/>
      <c r="BC148" s="27"/>
      <c r="BD148" s="27"/>
      <c r="BE148" s="27"/>
      <c r="BF148" s="27"/>
      <c r="BG148" s="27"/>
      <c r="BH148" s="28"/>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row>
    <row r="149" spans="2:83" s="43" customFormat="1">
      <c r="B149" s="30"/>
      <c r="C149" s="30"/>
      <c r="D149" s="154"/>
      <c r="E149" s="30"/>
      <c r="F149" s="30"/>
      <c r="G149" s="27"/>
      <c r="H149" s="182"/>
      <c r="I149" s="27"/>
      <c r="J149" s="27"/>
      <c r="K149" s="27"/>
      <c r="L149" s="173"/>
      <c r="M149" s="27"/>
      <c r="N149" s="27"/>
      <c r="O149" s="27"/>
      <c r="P149" s="27"/>
      <c r="Q149" s="27"/>
      <c r="R149" s="27"/>
      <c r="S149" s="27"/>
      <c r="T149" s="27"/>
      <c r="U149" s="28"/>
      <c r="V149" s="28"/>
      <c r="W149" s="27"/>
      <c r="X149" s="27"/>
      <c r="Y149" s="27"/>
      <c r="Z149" s="27"/>
      <c r="AA149" s="27"/>
      <c r="AB149" s="27"/>
      <c r="AC149" s="27"/>
      <c r="AD149" s="27"/>
      <c r="AE149" s="27"/>
      <c r="AF149" s="27"/>
      <c r="AG149" s="27"/>
      <c r="AH149" s="27"/>
      <c r="AI149" s="27"/>
      <c r="AJ149" s="27"/>
      <c r="AK149" s="27"/>
      <c r="AL149" s="27"/>
      <c r="AM149" s="27"/>
      <c r="AN149" s="28"/>
      <c r="AO149" s="27"/>
      <c r="AP149" s="27"/>
      <c r="AQ149" s="27"/>
      <c r="AR149" s="27"/>
      <c r="AS149" s="27"/>
      <c r="AT149" s="27"/>
      <c r="AU149" s="27"/>
      <c r="AV149" s="27"/>
      <c r="AW149" s="27"/>
      <c r="AX149" s="27"/>
      <c r="AY149" s="27"/>
      <c r="AZ149" s="27"/>
      <c r="BA149" s="27"/>
      <c r="BB149" s="27"/>
      <c r="BC149" s="27"/>
      <c r="BD149" s="27"/>
      <c r="BE149" s="27"/>
      <c r="BF149" s="27"/>
      <c r="BG149" s="27"/>
      <c r="BH149" s="28"/>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row>
    <row r="150" spans="2:83" s="43" customFormat="1">
      <c r="B150" s="30"/>
      <c r="C150" s="30"/>
      <c r="D150" s="154"/>
      <c r="E150" s="30"/>
      <c r="F150" s="30"/>
      <c r="G150" s="27"/>
      <c r="H150" s="182"/>
      <c r="I150" s="27"/>
      <c r="J150" s="27"/>
      <c r="K150" s="27"/>
      <c r="L150" s="173"/>
      <c r="M150" s="27"/>
      <c r="N150" s="27"/>
      <c r="O150" s="27"/>
      <c r="P150" s="27"/>
      <c r="Q150" s="27"/>
      <c r="R150" s="27"/>
      <c r="S150" s="27"/>
      <c r="T150" s="27"/>
      <c r="U150" s="28"/>
      <c r="V150" s="28"/>
      <c r="W150" s="27"/>
      <c r="X150" s="27"/>
      <c r="Y150" s="27"/>
      <c r="Z150" s="27"/>
      <c r="AA150" s="27"/>
      <c r="AB150" s="27"/>
      <c r="AC150" s="27"/>
      <c r="AD150" s="27"/>
      <c r="AE150" s="27"/>
      <c r="AF150" s="27"/>
      <c r="AG150" s="27"/>
      <c r="AH150" s="27"/>
      <c r="AI150" s="27"/>
      <c r="AJ150" s="27"/>
      <c r="AK150" s="27"/>
      <c r="AL150" s="27"/>
      <c r="AM150" s="27"/>
      <c r="AN150" s="28"/>
      <c r="AO150" s="27"/>
      <c r="AP150" s="27"/>
      <c r="AQ150" s="27"/>
      <c r="AR150" s="27"/>
      <c r="AS150" s="27"/>
      <c r="AT150" s="27"/>
      <c r="AU150" s="27"/>
      <c r="AV150" s="27"/>
      <c r="AW150" s="27"/>
      <c r="AX150" s="27"/>
      <c r="AY150" s="27"/>
      <c r="AZ150" s="27"/>
      <c r="BA150" s="27"/>
      <c r="BB150" s="27"/>
      <c r="BC150" s="27"/>
      <c r="BD150" s="27"/>
      <c r="BE150" s="27"/>
      <c r="BF150" s="27"/>
      <c r="BG150" s="27"/>
      <c r="BH150" s="28"/>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row>
    <row r="151" spans="2:83" s="43" customFormat="1">
      <c r="B151" s="30"/>
      <c r="C151" s="30"/>
      <c r="D151" s="154"/>
      <c r="E151" s="30"/>
      <c r="F151" s="30"/>
      <c r="G151" s="27"/>
      <c r="H151" s="182"/>
      <c r="I151" s="27"/>
      <c r="J151" s="27"/>
      <c r="K151" s="27"/>
      <c r="L151" s="173"/>
      <c r="M151" s="27"/>
      <c r="N151" s="27"/>
      <c r="O151" s="27"/>
      <c r="P151" s="27"/>
      <c r="Q151" s="27"/>
      <c r="R151" s="27"/>
      <c r="S151" s="27"/>
      <c r="T151" s="27"/>
      <c r="U151" s="28"/>
      <c r="V151" s="28"/>
      <c r="W151" s="27"/>
      <c r="X151" s="27"/>
      <c r="Y151" s="27"/>
      <c r="Z151" s="27"/>
      <c r="AA151" s="27"/>
      <c r="AB151" s="27"/>
      <c r="AC151" s="27"/>
      <c r="AD151" s="27"/>
      <c r="AE151" s="27"/>
      <c r="AF151" s="27"/>
      <c r="AG151" s="27"/>
      <c r="AH151" s="27"/>
      <c r="AI151" s="27"/>
      <c r="AJ151" s="27"/>
      <c r="AK151" s="27"/>
      <c r="AL151" s="27"/>
      <c r="AM151" s="27"/>
      <c r="AN151" s="28"/>
      <c r="AO151" s="27"/>
      <c r="AP151" s="27"/>
      <c r="AQ151" s="27"/>
      <c r="AR151" s="27"/>
      <c r="AS151" s="27"/>
      <c r="AT151" s="27"/>
      <c r="AU151" s="27"/>
      <c r="AV151" s="27"/>
      <c r="AW151" s="27"/>
      <c r="AX151" s="27"/>
      <c r="AY151" s="27"/>
      <c r="AZ151" s="27"/>
      <c r="BA151" s="27"/>
      <c r="BB151" s="27"/>
      <c r="BC151" s="27"/>
      <c r="BD151" s="27"/>
      <c r="BE151" s="27"/>
      <c r="BF151" s="27"/>
      <c r="BG151" s="27"/>
      <c r="BH151" s="28"/>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row>
    <row r="152" spans="2:83" s="43" customFormat="1">
      <c r="B152" s="30"/>
      <c r="C152" s="30"/>
      <c r="D152" s="154"/>
      <c r="E152" s="30"/>
      <c r="F152" s="30"/>
      <c r="G152" s="27"/>
      <c r="H152" s="182"/>
      <c r="I152" s="27"/>
      <c r="J152" s="27"/>
      <c r="K152" s="27"/>
      <c r="L152" s="173"/>
      <c r="M152" s="27"/>
      <c r="N152" s="27"/>
      <c r="O152" s="27"/>
      <c r="P152" s="27"/>
      <c r="Q152" s="27"/>
      <c r="R152" s="27"/>
      <c r="S152" s="27"/>
      <c r="T152" s="27"/>
      <c r="U152" s="28"/>
      <c r="V152" s="28"/>
      <c r="W152" s="27"/>
      <c r="X152" s="27"/>
      <c r="Y152" s="27"/>
      <c r="Z152" s="27"/>
      <c r="AA152" s="27"/>
      <c r="AB152" s="27"/>
      <c r="AC152" s="27"/>
      <c r="AD152" s="27"/>
      <c r="AE152" s="27"/>
      <c r="AF152" s="27"/>
      <c r="AG152" s="27"/>
      <c r="AH152" s="27"/>
      <c r="AI152" s="27"/>
      <c r="AJ152" s="27"/>
      <c r="AK152" s="27"/>
      <c r="AL152" s="27"/>
      <c r="AM152" s="27"/>
      <c r="AN152" s="28"/>
      <c r="AO152" s="27"/>
      <c r="AP152" s="27"/>
      <c r="AQ152" s="27"/>
      <c r="AR152" s="27"/>
      <c r="AS152" s="27"/>
      <c r="AT152" s="27"/>
      <c r="AU152" s="27"/>
      <c r="AV152" s="27"/>
      <c r="AW152" s="27"/>
      <c r="AX152" s="27"/>
      <c r="AY152" s="27"/>
      <c r="AZ152" s="27"/>
      <c r="BA152" s="27"/>
      <c r="BB152" s="27"/>
      <c r="BC152" s="27"/>
      <c r="BD152" s="27"/>
      <c r="BE152" s="27"/>
      <c r="BF152" s="27"/>
      <c r="BG152" s="27"/>
      <c r="BH152" s="28"/>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row>
    <row r="153" spans="2:83" s="43" customFormat="1">
      <c r="B153" s="30"/>
      <c r="C153" s="30"/>
      <c r="D153" s="154"/>
      <c r="E153" s="30"/>
      <c r="F153" s="30"/>
      <c r="G153" s="27"/>
      <c r="H153" s="182"/>
      <c r="I153" s="27"/>
      <c r="J153" s="27"/>
      <c r="K153" s="27"/>
      <c r="L153" s="173"/>
      <c r="M153" s="27"/>
      <c r="N153" s="27"/>
      <c r="O153" s="27"/>
      <c r="P153" s="27"/>
      <c r="Q153" s="27"/>
      <c r="R153" s="27"/>
      <c r="S153" s="27"/>
      <c r="T153" s="27"/>
      <c r="U153" s="28"/>
      <c r="V153" s="28"/>
      <c r="W153" s="27"/>
      <c r="X153" s="27"/>
      <c r="Y153" s="27"/>
      <c r="Z153" s="27"/>
      <c r="AA153" s="27"/>
      <c r="AB153" s="27"/>
      <c r="AC153" s="27"/>
      <c r="AD153" s="27"/>
      <c r="AE153" s="27"/>
      <c r="AF153" s="27"/>
      <c r="AG153" s="27"/>
      <c r="AH153" s="27"/>
      <c r="AI153" s="27"/>
      <c r="AJ153" s="27"/>
      <c r="AK153" s="27"/>
      <c r="AL153" s="27"/>
      <c r="AM153" s="27"/>
      <c r="AN153" s="28"/>
      <c r="AO153" s="27"/>
      <c r="AP153" s="27"/>
      <c r="AQ153" s="27"/>
      <c r="AR153" s="27"/>
      <c r="AS153" s="27"/>
      <c r="AT153" s="27"/>
      <c r="AU153" s="27"/>
      <c r="AV153" s="27"/>
      <c r="AW153" s="27"/>
      <c r="AX153" s="27"/>
      <c r="AY153" s="27"/>
      <c r="AZ153" s="27"/>
      <c r="BA153" s="27"/>
      <c r="BB153" s="27"/>
      <c r="BC153" s="27"/>
      <c r="BD153" s="27"/>
      <c r="BE153" s="27"/>
      <c r="BF153" s="27"/>
      <c r="BG153" s="27"/>
      <c r="BH153" s="28"/>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row>
    <row r="154" spans="2:83" s="43" customFormat="1">
      <c r="B154" s="30"/>
      <c r="C154" s="30"/>
      <c r="D154" s="154"/>
      <c r="E154" s="30"/>
      <c r="F154" s="30"/>
      <c r="G154" s="27"/>
      <c r="H154" s="182"/>
      <c r="I154" s="27"/>
      <c r="J154" s="27"/>
      <c r="K154" s="27"/>
      <c r="L154" s="173"/>
      <c r="M154" s="27"/>
      <c r="N154" s="27"/>
      <c r="O154" s="27"/>
      <c r="P154" s="27"/>
      <c r="Q154" s="27"/>
      <c r="R154" s="27"/>
      <c r="S154" s="27"/>
      <c r="T154" s="27"/>
      <c r="U154" s="28"/>
      <c r="V154" s="28"/>
      <c r="W154" s="27"/>
      <c r="X154" s="27"/>
      <c r="Y154" s="27"/>
      <c r="Z154" s="27"/>
      <c r="AA154" s="27"/>
      <c r="AB154" s="27"/>
      <c r="AC154" s="27"/>
      <c r="AD154" s="27"/>
      <c r="AE154" s="27"/>
      <c r="AF154" s="27"/>
      <c r="AG154" s="27"/>
      <c r="AH154" s="27"/>
      <c r="AI154" s="27"/>
      <c r="AJ154" s="27"/>
      <c r="AK154" s="27"/>
      <c r="AL154" s="27"/>
      <c r="AM154" s="27"/>
      <c r="AN154" s="28"/>
      <c r="AO154" s="27"/>
      <c r="AP154" s="27"/>
      <c r="AQ154" s="27"/>
      <c r="AR154" s="27"/>
      <c r="AS154" s="27"/>
      <c r="AT154" s="27"/>
      <c r="AU154" s="27"/>
      <c r="AV154" s="27"/>
      <c r="AW154" s="27"/>
      <c r="AX154" s="27"/>
      <c r="AY154" s="27"/>
      <c r="AZ154" s="27"/>
      <c r="BA154" s="27"/>
      <c r="BB154" s="27"/>
      <c r="BC154" s="27"/>
      <c r="BD154" s="27"/>
      <c r="BE154" s="27"/>
      <c r="BF154" s="27"/>
      <c r="BG154" s="27"/>
      <c r="BH154" s="28"/>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row>
    <row r="155" spans="2:83" s="43" customFormat="1">
      <c r="B155" s="30"/>
      <c r="C155" s="30"/>
      <c r="D155" s="154"/>
      <c r="E155" s="30"/>
      <c r="F155" s="30"/>
      <c r="G155" s="27"/>
      <c r="H155" s="182"/>
      <c r="I155" s="27"/>
      <c r="J155" s="27"/>
      <c r="K155" s="27"/>
      <c r="L155" s="173"/>
      <c r="M155" s="27"/>
      <c r="N155" s="27"/>
      <c r="O155" s="27"/>
      <c r="P155" s="27"/>
      <c r="Q155" s="27"/>
      <c r="R155" s="27"/>
      <c r="S155" s="27"/>
      <c r="T155" s="27"/>
      <c r="U155" s="28"/>
      <c r="V155" s="28"/>
      <c r="W155" s="27"/>
      <c r="X155" s="27"/>
      <c r="Y155" s="27"/>
      <c r="Z155" s="27"/>
      <c r="AA155" s="27"/>
      <c r="AB155" s="27"/>
      <c r="AC155" s="27"/>
      <c r="AD155" s="27"/>
      <c r="AE155" s="27"/>
      <c r="AF155" s="27"/>
      <c r="AG155" s="27"/>
      <c r="AH155" s="27"/>
      <c r="AI155" s="27"/>
      <c r="AJ155" s="27"/>
      <c r="AK155" s="27"/>
      <c r="AL155" s="27"/>
      <c r="AM155" s="27"/>
      <c r="AN155" s="28"/>
      <c r="AO155" s="27"/>
      <c r="AP155" s="27"/>
      <c r="AQ155" s="27"/>
      <c r="AR155" s="27"/>
      <c r="AS155" s="27"/>
      <c r="AT155" s="27"/>
      <c r="AU155" s="27"/>
      <c r="AV155" s="27"/>
      <c r="AW155" s="27"/>
      <c r="AX155" s="27"/>
      <c r="AY155" s="27"/>
      <c r="AZ155" s="27"/>
      <c r="BA155" s="27"/>
      <c r="BB155" s="27"/>
      <c r="BC155" s="27"/>
      <c r="BD155" s="27"/>
      <c r="BE155" s="27"/>
      <c r="BF155" s="27"/>
      <c r="BG155" s="27"/>
      <c r="BH155" s="28"/>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row>
    <row r="156" spans="2:83" s="43" customFormat="1">
      <c r="B156" s="30"/>
      <c r="C156" s="30"/>
      <c r="D156" s="154"/>
      <c r="E156" s="30"/>
      <c r="F156" s="30"/>
      <c r="G156" s="27"/>
      <c r="H156" s="182"/>
      <c r="I156" s="27"/>
      <c r="J156" s="27"/>
      <c r="K156" s="27"/>
      <c r="L156" s="173"/>
      <c r="M156" s="27"/>
      <c r="N156" s="27"/>
      <c r="O156" s="27"/>
      <c r="P156" s="27"/>
      <c r="Q156" s="27"/>
      <c r="R156" s="27"/>
      <c r="S156" s="27"/>
      <c r="T156" s="27"/>
      <c r="U156" s="28"/>
      <c r="V156" s="28"/>
      <c r="W156" s="27"/>
      <c r="X156" s="27"/>
      <c r="Y156" s="27"/>
      <c r="Z156" s="27"/>
      <c r="AA156" s="27"/>
      <c r="AB156" s="27"/>
      <c r="AC156" s="27"/>
      <c r="AD156" s="27"/>
      <c r="AE156" s="27"/>
      <c r="AF156" s="27"/>
      <c r="AG156" s="27"/>
      <c r="AH156" s="27"/>
      <c r="AI156" s="27"/>
      <c r="AJ156" s="27"/>
      <c r="AK156" s="27"/>
      <c r="AL156" s="27"/>
      <c r="AM156" s="27"/>
      <c r="AN156" s="28"/>
      <c r="AO156" s="27"/>
      <c r="AP156" s="27"/>
      <c r="AQ156" s="27"/>
      <c r="AR156" s="27"/>
      <c r="AS156" s="27"/>
      <c r="AT156" s="27"/>
      <c r="AU156" s="27"/>
      <c r="AV156" s="27"/>
      <c r="AW156" s="27"/>
      <c r="AX156" s="27"/>
      <c r="AY156" s="27"/>
      <c r="AZ156" s="27"/>
      <c r="BA156" s="27"/>
      <c r="BB156" s="27"/>
      <c r="BC156" s="27"/>
      <c r="BD156" s="27"/>
      <c r="BE156" s="27"/>
      <c r="BF156" s="27"/>
      <c r="BG156" s="27"/>
      <c r="BH156" s="28"/>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row>
    <row r="157" spans="2:83" s="43" customFormat="1">
      <c r="B157" s="30"/>
      <c r="C157" s="30"/>
      <c r="D157" s="154"/>
      <c r="E157" s="30"/>
      <c r="F157" s="30"/>
      <c r="G157" s="27"/>
      <c r="H157" s="182"/>
      <c r="I157" s="27"/>
      <c r="J157" s="27"/>
      <c r="K157" s="27"/>
      <c r="L157" s="173"/>
      <c r="M157" s="27"/>
      <c r="N157" s="27"/>
      <c r="O157" s="27"/>
      <c r="P157" s="27"/>
      <c r="Q157" s="27"/>
      <c r="R157" s="27"/>
      <c r="S157" s="27"/>
      <c r="T157" s="27"/>
      <c r="U157" s="28"/>
      <c r="V157" s="28"/>
      <c r="W157" s="27"/>
      <c r="X157" s="27"/>
      <c r="Y157" s="27"/>
      <c r="Z157" s="27"/>
      <c r="AA157" s="27"/>
      <c r="AB157" s="27"/>
      <c r="AC157" s="27"/>
      <c r="AD157" s="27"/>
      <c r="AE157" s="27"/>
      <c r="AF157" s="27"/>
      <c r="AG157" s="27"/>
      <c r="AH157" s="27"/>
      <c r="AI157" s="27"/>
      <c r="AJ157" s="27"/>
      <c r="AK157" s="27"/>
      <c r="AL157" s="27"/>
      <c r="AM157" s="27"/>
      <c r="AN157" s="28"/>
      <c r="AO157" s="27"/>
      <c r="AP157" s="27"/>
      <c r="AQ157" s="27"/>
      <c r="AR157" s="27"/>
      <c r="AS157" s="27"/>
      <c r="AT157" s="27"/>
      <c r="AU157" s="27"/>
      <c r="AV157" s="27"/>
      <c r="AW157" s="27"/>
      <c r="AX157" s="27"/>
      <c r="AY157" s="27"/>
      <c r="AZ157" s="27"/>
      <c r="BA157" s="27"/>
      <c r="BB157" s="27"/>
      <c r="BC157" s="27"/>
      <c r="BD157" s="27"/>
      <c r="BE157" s="27"/>
      <c r="BF157" s="27"/>
      <c r="BG157" s="27"/>
      <c r="BH157" s="28"/>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row>
    <row r="158" spans="2:83" s="43" customFormat="1">
      <c r="B158" s="30"/>
      <c r="C158" s="30"/>
      <c r="D158" s="154"/>
      <c r="E158" s="30"/>
      <c r="F158" s="30"/>
      <c r="G158" s="27"/>
      <c r="H158" s="182"/>
      <c r="I158" s="27"/>
      <c r="J158" s="27"/>
      <c r="K158" s="27"/>
      <c r="L158" s="173"/>
      <c r="M158" s="27"/>
      <c r="N158" s="27"/>
      <c r="O158" s="27"/>
      <c r="P158" s="27"/>
      <c r="Q158" s="27"/>
      <c r="R158" s="27"/>
      <c r="S158" s="27"/>
      <c r="T158" s="27"/>
      <c r="U158" s="28"/>
      <c r="V158" s="28"/>
      <c r="W158" s="27"/>
      <c r="X158" s="27"/>
      <c r="Y158" s="27"/>
      <c r="Z158" s="27"/>
      <c r="AA158" s="27"/>
      <c r="AB158" s="27"/>
      <c r="AC158" s="27"/>
      <c r="AD158" s="27"/>
      <c r="AE158" s="27"/>
      <c r="AF158" s="27"/>
      <c r="AG158" s="27"/>
      <c r="AH158" s="27"/>
      <c r="AI158" s="27"/>
      <c r="AJ158" s="27"/>
      <c r="AK158" s="27"/>
      <c r="AL158" s="27"/>
      <c r="AM158" s="27"/>
      <c r="AN158" s="28"/>
      <c r="AO158" s="27"/>
      <c r="AP158" s="27"/>
      <c r="AQ158" s="27"/>
      <c r="AR158" s="27"/>
      <c r="AS158" s="27"/>
      <c r="AT158" s="27"/>
      <c r="AU158" s="27"/>
      <c r="AV158" s="27"/>
      <c r="AW158" s="27"/>
      <c r="AX158" s="27"/>
      <c r="AY158" s="27"/>
      <c r="AZ158" s="27"/>
      <c r="BA158" s="27"/>
      <c r="BB158" s="27"/>
      <c r="BC158" s="27"/>
      <c r="BD158" s="27"/>
      <c r="BE158" s="27"/>
      <c r="BF158" s="27"/>
      <c r="BG158" s="27"/>
      <c r="BH158" s="28"/>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row>
    <row r="159" spans="2:83" s="43" customFormat="1">
      <c r="B159" s="30"/>
      <c r="C159" s="30"/>
      <c r="D159" s="154"/>
      <c r="E159" s="30"/>
      <c r="F159" s="30"/>
      <c r="G159" s="27"/>
      <c r="H159" s="182"/>
      <c r="I159" s="27"/>
      <c r="J159" s="27"/>
      <c r="K159" s="27"/>
      <c r="L159" s="173"/>
      <c r="M159" s="27"/>
      <c r="N159" s="27"/>
      <c r="O159" s="27"/>
      <c r="P159" s="27"/>
      <c r="Q159" s="27"/>
      <c r="R159" s="27"/>
      <c r="S159" s="27"/>
      <c r="T159" s="27"/>
      <c r="U159" s="28"/>
      <c r="V159" s="28"/>
      <c r="W159" s="27"/>
      <c r="X159" s="27"/>
      <c r="Y159" s="27"/>
      <c r="Z159" s="27"/>
      <c r="AA159" s="27"/>
      <c r="AB159" s="27"/>
      <c r="AC159" s="27"/>
      <c r="AD159" s="27"/>
      <c r="AE159" s="27"/>
      <c r="AF159" s="27"/>
      <c r="AG159" s="27"/>
      <c r="AH159" s="27"/>
      <c r="AI159" s="27"/>
      <c r="AJ159" s="27"/>
      <c r="AK159" s="27"/>
      <c r="AL159" s="27"/>
      <c r="AM159" s="27"/>
      <c r="AN159" s="28"/>
      <c r="AO159" s="27"/>
      <c r="AP159" s="27"/>
      <c r="AQ159" s="27"/>
      <c r="AR159" s="27"/>
      <c r="AS159" s="27"/>
      <c r="AT159" s="27"/>
      <c r="AU159" s="27"/>
      <c r="AV159" s="27"/>
      <c r="AW159" s="27"/>
      <c r="AX159" s="27"/>
      <c r="AY159" s="27"/>
      <c r="AZ159" s="27"/>
      <c r="BA159" s="27"/>
      <c r="BB159" s="27"/>
      <c r="BC159" s="27"/>
      <c r="BD159" s="27"/>
      <c r="BE159" s="27"/>
      <c r="BF159" s="27"/>
      <c r="BG159" s="27"/>
      <c r="BH159" s="28"/>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row>
    <row r="160" spans="2:83" s="43" customFormat="1">
      <c r="B160" s="30"/>
      <c r="C160" s="30"/>
      <c r="D160" s="154"/>
      <c r="E160" s="30"/>
      <c r="F160" s="30"/>
      <c r="G160" s="27"/>
      <c r="H160" s="182"/>
      <c r="I160" s="27"/>
      <c r="J160" s="27"/>
      <c r="K160" s="27"/>
      <c r="L160" s="173"/>
      <c r="M160" s="27"/>
      <c r="N160" s="27"/>
      <c r="O160" s="27"/>
      <c r="P160" s="27"/>
      <c r="Q160" s="27"/>
      <c r="R160" s="27"/>
      <c r="S160" s="27"/>
      <c r="T160" s="27"/>
      <c r="U160" s="28"/>
      <c r="V160" s="28"/>
      <c r="W160" s="27"/>
      <c r="X160" s="27"/>
      <c r="Y160" s="27"/>
      <c r="Z160" s="27"/>
      <c r="AA160" s="27"/>
      <c r="AB160" s="27"/>
      <c r="AC160" s="27"/>
      <c r="AD160" s="27"/>
      <c r="AE160" s="27"/>
      <c r="AF160" s="27"/>
      <c r="AG160" s="27"/>
      <c r="AH160" s="27"/>
      <c r="AI160" s="27"/>
      <c r="AJ160" s="27"/>
      <c r="AK160" s="27"/>
      <c r="AL160" s="27"/>
      <c r="AM160" s="27"/>
      <c r="AN160" s="28"/>
      <c r="AO160" s="27"/>
      <c r="AP160" s="27"/>
      <c r="AQ160" s="27"/>
      <c r="AR160" s="27"/>
      <c r="AS160" s="27"/>
      <c r="AT160" s="27"/>
      <c r="AU160" s="27"/>
      <c r="AV160" s="27"/>
      <c r="AW160" s="27"/>
      <c r="AX160" s="27"/>
      <c r="AY160" s="27"/>
      <c r="AZ160" s="27"/>
      <c r="BA160" s="27"/>
      <c r="BB160" s="27"/>
      <c r="BC160" s="27"/>
      <c r="BD160" s="27"/>
      <c r="BE160" s="27"/>
      <c r="BF160" s="27"/>
      <c r="BG160" s="27"/>
      <c r="BH160" s="28"/>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row>
    <row r="161" spans="2:83" s="43" customFormat="1">
      <c r="B161" s="30"/>
      <c r="C161" s="30"/>
      <c r="D161" s="154"/>
      <c r="E161" s="30"/>
      <c r="F161" s="30"/>
      <c r="G161" s="27"/>
      <c r="H161" s="182"/>
      <c r="I161" s="27"/>
      <c r="J161" s="27"/>
      <c r="K161" s="27"/>
      <c r="L161" s="173"/>
      <c r="M161" s="27"/>
      <c r="N161" s="27"/>
      <c r="O161" s="27"/>
      <c r="P161" s="27"/>
      <c r="Q161" s="27"/>
      <c r="R161" s="27"/>
      <c r="S161" s="27"/>
      <c r="T161" s="27"/>
      <c r="U161" s="28"/>
      <c r="V161" s="28"/>
      <c r="W161" s="27"/>
      <c r="X161" s="27"/>
      <c r="Y161" s="27"/>
      <c r="Z161" s="27"/>
      <c r="AA161" s="27"/>
      <c r="AB161" s="27"/>
      <c r="AC161" s="27"/>
      <c r="AD161" s="27"/>
      <c r="AE161" s="27"/>
      <c r="AF161" s="27"/>
      <c r="AG161" s="27"/>
      <c r="AH161" s="27"/>
      <c r="AI161" s="27"/>
      <c r="AJ161" s="27"/>
      <c r="AK161" s="27"/>
      <c r="AL161" s="27"/>
      <c r="AM161" s="27"/>
      <c r="AN161" s="28"/>
      <c r="AO161" s="27"/>
      <c r="AP161" s="27"/>
      <c r="AQ161" s="27"/>
      <c r="AR161" s="27"/>
      <c r="AS161" s="27"/>
      <c r="AT161" s="27"/>
      <c r="AU161" s="27"/>
      <c r="AV161" s="27"/>
      <c r="AW161" s="27"/>
      <c r="AX161" s="27"/>
      <c r="AY161" s="27"/>
      <c r="AZ161" s="27"/>
      <c r="BA161" s="27"/>
      <c r="BB161" s="27"/>
      <c r="BC161" s="27"/>
      <c r="BD161" s="27"/>
      <c r="BE161" s="27"/>
      <c r="BF161" s="27"/>
      <c r="BG161" s="27"/>
      <c r="BH161" s="28"/>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row>
    <row r="162" spans="2:83" s="43" customFormat="1">
      <c r="B162" s="30"/>
      <c r="C162" s="30"/>
      <c r="D162" s="154"/>
      <c r="E162" s="30"/>
      <c r="F162" s="30"/>
      <c r="G162" s="27"/>
      <c r="H162" s="182"/>
      <c r="I162" s="27"/>
      <c r="J162" s="27"/>
      <c r="K162" s="27"/>
      <c r="L162" s="173"/>
      <c r="M162" s="27"/>
      <c r="N162" s="27"/>
      <c r="O162" s="27"/>
      <c r="P162" s="27"/>
      <c r="Q162" s="27"/>
      <c r="R162" s="27"/>
      <c r="S162" s="27"/>
      <c r="T162" s="27"/>
      <c r="U162" s="28"/>
      <c r="V162" s="28"/>
      <c r="W162" s="27"/>
      <c r="X162" s="27"/>
      <c r="Y162" s="27"/>
      <c r="Z162" s="27"/>
      <c r="AA162" s="27"/>
      <c r="AB162" s="27"/>
      <c r="AC162" s="27"/>
      <c r="AD162" s="27"/>
      <c r="AE162" s="27"/>
      <c r="AF162" s="27"/>
      <c r="AG162" s="27"/>
      <c r="AH162" s="27"/>
      <c r="AI162" s="27"/>
      <c r="AJ162" s="27"/>
      <c r="AK162" s="27"/>
      <c r="AL162" s="27"/>
      <c r="AM162" s="27"/>
      <c r="AN162" s="28"/>
      <c r="AO162" s="27"/>
      <c r="AP162" s="27"/>
      <c r="AQ162" s="27"/>
      <c r="AR162" s="27"/>
      <c r="AS162" s="27"/>
      <c r="AT162" s="27"/>
      <c r="AU162" s="27"/>
      <c r="AV162" s="27"/>
      <c r="AW162" s="27"/>
      <c r="AX162" s="27"/>
      <c r="AY162" s="27"/>
      <c r="AZ162" s="27"/>
      <c r="BA162" s="27"/>
      <c r="BB162" s="27"/>
      <c r="BC162" s="27"/>
      <c r="BD162" s="27"/>
      <c r="BE162" s="27"/>
      <c r="BF162" s="27"/>
      <c r="BG162" s="27"/>
      <c r="BH162" s="28"/>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row>
    <row r="163" spans="2:83" s="43" customFormat="1">
      <c r="B163" s="30"/>
      <c r="C163" s="30"/>
      <c r="D163" s="154"/>
      <c r="E163" s="30"/>
      <c r="F163" s="30"/>
      <c r="G163" s="27"/>
      <c r="H163" s="182"/>
      <c r="I163" s="27"/>
      <c r="J163" s="27"/>
      <c r="K163" s="27"/>
      <c r="L163" s="173"/>
      <c r="M163" s="27"/>
      <c r="N163" s="27"/>
      <c r="O163" s="27"/>
      <c r="P163" s="27"/>
      <c r="Q163" s="27"/>
      <c r="R163" s="27"/>
      <c r="S163" s="27"/>
      <c r="T163" s="27"/>
      <c r="U163" s="28"/>
      <c r="V163" s="28"/>
      <c r="W163" s="27"/>
      <c r="X163" s="27"/>
      <c r="Y163" s="27"/>
      <c r="Z163" s="27"/>
      <c r="AA163" s="27"/>
      <c r="AB163" s="27"/>
      <c r="AC163" s="27"/>
      <c r="AD163" s="27"/>
      <c r="AE163" s="27"/>
      <c r="AF163" s="27"/>
      <c r="AG163" s="27"/>
      <c r="AH163" s="27"/>
      <c r="AI163" s="27"/>
      <c r="AJ163" s="27"/>
      <c r="AK163" s="27"/>
      <c r="AL163" s="27"/>
      <c r="AM163" s="27"/>
      <c r="AN163" s="28"/>
      <c r="AO163" s="27"/>
      <c r="AP163" s="27"/>
      <c r="AQ163" s="27"/>
      <c r="AR163" s="27"/>
      <c r="AS163" s="27"/>
      <c r="AT163" s="27"/>
      <c r="AU163" s="27"/>
      <c r="AV163" s="27"/>
      <c r="AW163" s="27"/>
      <c r="AX163" s="27"/>
      <c r="AY163" s="27"/>
      <c r="AZ163" s="27"/>
      <c r="BA163" s="27"/>
      <c r="BB163" s="27"/>
      <c r="BC163" s="27"/>
      <c r="BD163" s="27"/>
      <c r="BE163" s="27"/>
      <c r="BF163" s="27"/>
      <c r="BG163" s="27"/>
      <c r="BH163" s="28"/>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row>
    <row r="164" spans="2:83" s="43" customFormat="1">
      <c r="B164" s="30"/>
      <c r="C164" s="30"/>
      <c r="D164" s="154"/>
      <c r="E164" s="30"/>
      <c r="F164" s="30"/>
      <c r="G164" s="27"/>
      <c r="H164" s="182"/>
      <c r="I164" s="27"/>
      <c r="J164" s="27"/>
      <c r="K164" s="27"/>
      <c r="L164" s="173"/>
      <c r="M164" s="27"/>
      <c r="N164" s="27"/>
      <c r="O164" s="27"/>
      <c r="P164" s="27"/>
      <c r="Q164" s="27"/>
      <c r="R164" s="27"/>
      <c r="S164" s="27"/>
      <c r="T164" s="27"/>
      <c r="U164" s="28"/>
      <c r="V164" s="28"/>
      <c r="W164" s="27"/>
      <c r="X164" s="27"/>
      <c r="Y164" s="27"/>
      <c r="Z164" s="27"/>
      <c r="AA164" s="27"/>
      <c r="AB164" s="27"/>
      <c r="AC164" s="27"/>
      <c r="AD164" s="27"/>
      <c r="AE164" s="27"/>
      <c r="AF164" s="27"/>
      <c r="AG164" s="27"/>
      <c r="AH164" s="27"/>
      <c r="AI164" s="27"/>
      <c r="AJ164" s="27"/>
      <c r="AK164" s="27"/>
      <c r="AL164" s="27"/>
      <c r="AM164" s="27"/>
      <c r="AN164" s="28"/>
      <c r="AO164" s="27"/>
      <c r="AP164" s="27"/>
      <c r="AQ164" s="27"/>
      <c r="AR164" s="27"/>
      <c r="AS164" s="27"/>
      <c r="AT164" s="27"/>
      <c r="AU164" s="27"/>
      <c r="AV164" s="27"/>
      <c r="AW164" s="27"/>
      <c r="AX164" s="27"/>
      <c r="AY164" s="27"/>
      <c r="AZ164" s="27"/>
      <c r="BA164" s="27"/>
      <c r="BB164" s="27"/>
      <c r="BC164" s="27"/>
      <c r="BD164" s="27"/>
      <c r="BE164" s="27"/>
      <c r="BF164" s="27"/>
      <c r="BG164" s="27"/>
      <c r="BH164" s="28"/>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row>
    <row r="165" spans="2:83" s="43" customFormat="1">
      <c r="B165" s="30"/>
      <c r="C165" s="30"/>
      <c r="D165" s="154"/>
      <c r="E165" s="30"/>
      <c r="F165" s="30"/>
      <c r="G165" s="27"/>
      <c r="H165" s="182"/>
      <c r="I165" s="27"/>
      <c r="J165" s="27"/>
      <c r="K165" s="27"/>
      <c r="L165" s="173"/>
      <c r="M165" s="27"/>
      <c r="N165" s="27"/>
      <c r="O165" s="27"/>
      <c r="P165" s="27"/>
      <c r="Q165" s="27"/>
      <c r="R165" s="27"/>
      <c r="S165" s="27"/>
      <c r="T165" s="27"/>
      <c r="U165" s="28"/>
      <c r="V165" s="28"/>
      <c r="W165" s="27"/>
      <c r="X165" s="27"/>
      <c r="Y165" s="27"/>
      <c r="Z165" s="27"/>
      <c r="AA165" s="27"/>
      <c r="AB165" s="27"/>
      <c r="AC165" s="27"/>
      <c r="AD165" s="27"/>
      <c r="AE165" s="27"/>
      <c r="AF165" s="27"/>
      <c r="AG165" s="27"/>
      <c r="AH165" s="27"/>
      <c r="AI165" s="27"/>
      <c r="AJ165" s="27"/>
      <c r="AK165" s="27"/>
      <c r="AL165" s="27"/>
      <c r="AM165" s="27"/>
      <c r="AN165" s="28"/>
      <c r="AO165" s="27"/>
      <c r="AP165" s="27"/>
      <c r="AQ165" s="27"/>
      <c r="AR165" s="27"/>
      <c r="AS165" s="27"/>
      <c r="AT165" s="27"/>
      <c r="AU165" s="27"/>
      <c r="AV165" s="27"/>
      <c r="AW165" s="27"/>
      <c r="AX165" s="27"/>
      <c r="AY165" s="27"/>
      <c r="AZ165" s="27"/>
      <c r="BA165" s="27"/>
      <c r="BB165" s="27"/>
      <c r="BC165" s="27"/>
      <c r="BD165" s="27"/>
      <c r="BE165" s="27"/>
      <c r="BF165" s="27"/>
      <c r="BG165" s="27"/>
      <c r="BH165" s="28"/>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row>
    <row r="166" spans="2:83" s="43" customFormat="1">
      <c r="B166" s="30"/>
      <c r="C166" s="30"/>
      <c r="D166" s="154"/>
      <c r="E166" s="30"/>
      <c r="F166" s="30"/>
      <c r="G166" s="27"/>
      <c r="H166" s="182"/>
      <c r="I166" s="27"/>
      <c r="J166" s="27"/>
      <c r="K166" s="27"/>
      <c r="L166" s="173"/>
      <c r="M166" s="27"/>
      <c r="N166" s="27"/>
      <c r="O166" s="27"/>
      <c r="P166" s="27"/>
      <c r="Q166" s="27"/>
      <c r="R166" s="27"/>
      <c r="S166" s="27"/>
      <c r="T166" s="27"/>
      <c r="U166" s="28"/>
      <c r="V166" s="28"/>
      <c r="W166" s="27"/>
      <c r="X166" s="27"/>
      <c r="Y166" s="27"/>
      <c r="Z166" s="27"/>
      <c r="AA166" s="27"/>
      <c r="AB166" s="27"/>
      <c r="AC166" s="27"/>
      <c r="AD166" s="27"/>
      <c r="AE166" s="27"/>
      <c r="AF166" s="27"/>
      <c r="AG166" s="27"/>
      <c r="AH166" s="27"/>
      <c r="AI166" s="27"/>
      <c r="AJ166" s="27"/>
      <c r="AK166" s="27"/>
      <c r="AL166" s="27"/>
      <c r="AM166" s="27"/>
      <c r="AN166" s="28"/>
      <c r="AO166" s="27"/>
      <c r="AP166" s="27"/>
      <c r="AQ166" s="27"/>
      <c r="AR166" s="27"/>
      <c r="AS166" s="27"/>
      <c r="AT166" s="27"/>
      <c r="AU166" s="27"/>
      <c r="AV166" s="27"/>
      <c r="AW166" s="27"/>
      <c r="AX166" s="27"/>
      <c r="AY166" s="27"/>
      <c r="AZ166" s="27"/>
      <c r="BA166" s="27"/>
      <c r="BB166" s="27"/>
      <c r="BC166" s="27"/>
      <c r="BD166" s="27"/>
      <c r="BE166" s="27"/>
      <c r="BF166" s="27"/>
      <c r="BG166" s="27"/>
      <c r="BH166" s="28"/>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row>
    <row r="167" spans="2:83" s="43" customFormat="1">
      <c r="B167" s="30"/>
      <c r="C167" s="30"/>
      <c r="D167" s="154"/>
      <c r="E167" s="30"/>
      <c r="F167" s="30"/>
      <c r="G167" s="27"/>
      <c r="H167" s="182"/>
      <c r="I167" s="27"/>
      <c r="J167" s="27"/>
      <c r="K167" s="27"/>
      <c r="L167" s="173"/>
      <c r="M167" s="27"/>
      <c r="N167" s="27"/>
      <c r="O167" s="27"/>
      <c r="P167" s="27"/>
      <c r="Q167" s="27"/>
      <c r="R167" s="27"/>
      <c r="S167" s="27"/>
      <c r="T167" s="27"/>
      <c r="U167" s="28"/>
      <c r="V167" s="28"/>
      <c r="W167" s="27"/>
      <c r="X167" s="27"/>
      <c r="Y167" s="27"/>
      <c r="Z167" s="27"/>
      <c r="AA167" s="27"/>
      <c r="AB167" s="27"/>
      <c r="AC167" s="27"/>
      <c r="AD167" s="27"/>
      <c r="AE167" s="27"/>
      <c r="AF167" s="27"/>
      <c r="AG167" s="27"/>
      <c r="AH167" s="27"/>
      <c r="AI167" s="27"/>
      <c r="AJ167" s="27"/>
      <c r="AK167" s="27"/>
      <c r="AL167" s="27"/>
      <c r="AM167" s="27"/>
      <c r="AN167" s="28"/>
      <c r="AO167" s="27"/>
      <c r="AP167" s="27"/>
      <c r="AQ167" s="27"/>
      <c r="AR167" s="27"/>
      <c r="AS167" s="27"/>
      <c r="AT167" s="27"/>
      <c r="AU167" s="27"/>
      <c r="AV167" s="27"/>
      <c r="AW167" s="27"/>
      <c r="AX167" s="27"/>
      <c r="AY167" s="27"/>
      <c r="AZ167" s="27"/>
      <c r="BA167" s="27"/>
      <c r="BB167" s="27"/>
      <c r="BC167" s="27"/>
      <c r="BD167" s="27"/>
      <c r="BE167" s="27"/>
      <c r="BF167" s="27"/>
      <c r="BG167" s="27"/>
      <c r="BH167" s="28"/>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row>
    <row r="168" spans="2:83" s="43" customFormat="1">
      <c r="B168" s="30"/>
      <c r="C168" s="30"/>
      <c r="D168" s="154"/>
      <c r="E168" s="30"/>
      <c r="F168" s="30"/>
      <c r="G168" s="27"/>
      <c r="H168" s="182"/>
      <c r="I168" s="27"/>
      <c r="J168" s="27"/>
      <c r="K168" s="27"/>
      <c r="L168" s="173"/>
      <c r="M168" s="27"/>
      <c r="N168" s="27"/>
      <c r="O168" s="27"/>
      <c r="P168" s="27"/>
      <c r="Q168" s="27"/>
      <c r="R168" s="27"/>
      <c r="S168" s="27"/>
      <c r="T168" s="27"/>
      <c r="U168" s="28"/>
      <c r="V168" s="28"/>
      <c r="W168" s="27"/>
      <c r="X168" s="27"/>
      <c r="Y168" s="27"/>
      <c r="Z168" s="27"/>
      <c r="AA168" s="27"/>
      <c r="AB168" s="27"/>
      <c r="AC168" s="27"/>
      <c r="AD168" s="27"/>
      <c r="AE168" s="27"/>
      <c r="AF168" s="27"/>
      <c r="AG168" s="27"/>
      <c r="AH168" s="27"/>
      <c r="AI168" s="27"/>
      <c r="AJ168" s="27"/>
      <c r="AK168" s="27"/>
      <c r="AL168" s="27"/>
      <c r="AM168" s="27"/>
      <c r="AN168" s="28"/>
      <c r="AO168" s="27"/>
      <c r="AP168" s="27"/>
      <c r="AQ168" s="27"/>
      <c r="AR168" s="27"/>
      <c r="AS168" s="27"/>
      <c r="AT168" s="27"/>
      <c r="AU168" s="27"/>
      <c r="AV168" s="27"/>
      <c r="AW168" s="27"/>
      <c r="AX168" s="27"/>
      <c r="AY168" s="27"/>
      <c r="AZ168" s="27"/>
      <c r="BA168" s="27"/>
      <c r="BB168" s="27"/>
      <c r="BC168" s="27"/>
      <c r="BD168" s="27"/>
      <c r="BE168" s="27"/>
      <c r="BF168" s="27"/>
      <c r="BG168" s="27"/>
      <c r="BH168" s="28"/>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row>
    <row r="169" spans="2:83" s="43" customFormat="1">
      <c r="B169" s="30"/>
      <c r="C169" s="30"/>
      <c r="D169" s="154"/>
      <c r="E169" s="30"/>
      <c r="F169" s="30"/>
      <c r="G169" s="27"/>
      <c r="H169" s="182"/>
      <c r="I169" s="27"/>
      <c r="J169" s="27"/>
      <c r="K169" s="27"/>
      <c r="L169" s="173"/>
      <c r="M169" s="27"/>
      <c r="N169" s="27"/>
      <c r="O169" s="27"/>
      <c r="P169" s="27"/>
      <c r="Q169" s="27"/>
      <c r="R169" s="27"/>
      <c r="S169" s="27"/>
      <c r="T169" s="27"/>
      <c r="U169" s="28"/>
      <c r="V169" s="28"/>
      <c r="W169" s="27"/>
      <c r="X169" s="27"/>
      <c r="Y169" s="27"/>
      <c r="Z169" s="27"/>
      <c r="AA169" s="27"/>
      <c r="AB169" s="27"/>
      <c r="AC169" s="27"/>
      <c r="AD169" s="27"/>
      <c r="AE169" s="27"/>
      <c r="AF169" s="27"/>
      <c r="AG169" s="27"/>
      <c r="AH169" s="27"/>
      <c r="AI169" s="27"/>
      <c r="AJ169" s="27"/>
      <c r="AK169" s="27"/>
      <c r="AL169" s="27"/>
      <c r="AM169" s="27"/>
      <c r="AN169" s="28"/>
      <c r="AO169" s="27"/>
      <c r="AP169" s="27"/>
      <c r="AQ169" s="27"/>
      <c r="AR169" s="27"/>
      <c r="AS169" s="27"/>
      <c r="AT169" s="27"/>
      <c r="AU169" s="27"/>
      <c r="AV169" s="27"/>
      <c r="AW169" s="27"/>
      <c r="AX169" s="27"/>
      <c r="AY169" s="27"/>
      <c r="AZ169" s="27"/>
      <c r="BA169" s="27"/>
      <c r="BB169" s="27"/>
      <c r="BC169" s="27"/>
      <c r="BD169" s="27"/>
      <c r="BE169" s="27"/>
      <c r="BF169" s="27"/>
      <c r="BG169" s="27"/>
      <c r="BH169" s="28"/>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row>
    <row r="170" spans="2:83" s="43" customFormat="1">
      <c r="B170" s="30"/>
      <c r="C170" s="30"/>
      <c r="D170" s="154"/>
      <c r="E170" s="30"/>
      <c r="F170" s="30"/>
      <c r="G170" s="27"/>
      <c r="H170" s="182"/>
      <c r="I170" s="27"/>
      <c r="J170" s="27"/>
      <c r="K170" s="27"/>
      <c r="L170" s="173"/>
      <c r="M170" s="27"/>
      <c r="N170" s="27"/>
      <c r="O170" s="27"/>
      <c r="P170" s="27"/>
      <c r="Q170" s="27"/>
      <c r="R170" s="27"/>
      <c r="S170" s="27"/>
      <c r="T170" s="27"/>
      <c r="U170" s="28"/>
      <c r="V170" s="28"/>
      <c r="W170" s="27"/>
      <c r="X170" s="27"/>
      <c r="Y170" s="27"/>
      <c r="Z170" s="27"/>
      <c r="AA170" s="27"/>
      <c r="AB170" s="27"/>
      <c r="AC170" s="27"/>
      <c r="AD170" s="27"/>
      <c r="AE170" s="27"/>
      <c r="AF170" s="27"/>
      <c r="AG170" s="27"/>
      <c r="AH170" s="27"/>
      <c r="AI170" s="27"/>
      <c r="AJ170" s="27"/>
      <c r="AK170" s="27"/>
      <c r="AL170" s="27"/>
      <c r="AM170" s="27"/>
      <c r="AN170" s="28"/>
      <c r="AO170" s="27"/>
      <c r="AP170" s="27"/>
      <c r="AQ170" s="27"/>
      <c r="AR170" s="27"/>
      <c r="AS170" s="27"/>
      <c r="AT170" s="27"/>
      <c r="AU170" s="27"/>
      <c r="AV170" s="27"/>
      <c r="AW170" s="27"/>
      <c r="AX170" s="27"/>
      <c r="AY170" s="27"/>
      <c r="AZ170" s="27"/>
      <c r="BA170" s="27"/>
      <c r="BB170" s="27"/>
      <c r="BC170" s="27"/>
      <c r="BD170" s="27"/>
      <c r="BE170" s="27"/>
      <c r="BF170" s="27"/>
      <c r="BG170" s="27"/>
      <c r="BH170" s="28"/>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row>
    <row r="171" spans="2:83" s="43" customFormat="1">
      <c r="B171" s="30"/>
      <c r="C171" s="30"/>
      <c r="D171" s="154"/>
      <c r="E171" s="30"/>
      <c r="F171" s="30"/>
      <c r="G171" s="27"/>
      <c r="H171" s="182"/>
      <c r="I171" s="27"/>
      <c r="J171" s="27"/>
      <c r="K171" s="27"/>
      <c r="L171" s="173"/>
      <c r="M171" s="27"/>
      <c r="N171" s="27"/>
      <c r="O171" s="27"/>
      <c r="P171" s="27"/>
      <c r="Q171" s="27"/>
      <c r="R171" s="27"/>
      <c r="S171" s="27"/>
      <c r="T171" s="27"/>
      <c r="U171" s="28"/>
      <c r="V171" s="28"/>
      <c r="W171" s="27"/>
      <c r="X171" s="27"/>
      <c r="Y171" s="27"/>
      <c r="Z171" s="27"/>
      <c r="AA171" s="27"/>
      <c r="AB171" s="27"/>
      <c r="AC171" s="27"/>
      <c r="AD171" s="27"/>
      <c r="AE171" s="27"/>
      <c r="AF171" s="27"/>
      <c r="AG171" s="27"/>
      <c r="AH171" s="27"/>
      <c r="AI171" s="27"/>
      <c r="AJ171" s="27"/>
      <c r="AK171" s="27"/>
      <c r="AL171" s="27"/>
      <c r="AM171" s="27"/>
      <c r="AN171" s="28"/>
      <c r="AO171" s="27"/>
      <c r="AP171" s="27"/>
      <c r="AQ171" s="27"/>
      <c r="AR171" s="27"/>
      <c r="AS171" s="27"/>
      <c r="AT171" s="27"/>
      <c r="AU171" s="27"/>
      <c r="AV171" s="27"/>
      <c r="AW171" s="27"/>
      <c r="AX171" s="27"/>
      <c r="AY171" s="27"/>
      <c r="AZ171" s="27"/>
      <c r="BA171" s="27"/>
      <c r="BB171" s="27"/>
      <c r="BC171" s="27"/>
      <c r="BD171" s="27"/>
      <c r="BE171" s="27"/>
      <c r="BF171" s="27"/>
      <c r="BG171" s="27"/>
      <c r="BH171" s="28"/>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row>
    <row r="172" spans="2:83" s="43" customFormat="1">
      <c r="B172" s="30"/>
      <c r="C172" s="30"/>
      <c r="D172" s="154"/>
      <c r="E172" s="30"/>
      <c r="F172" s="30"/>
      <c r="G172" s="27"/>
      <c r="H172" s="182"/>
      <c r="I172" s="27"/>
      <c r="J172" s="27"/>
      <c r="K172" s="27"/>
      <c r="L172" s="173"/>
      <c r="M172" s="27"/>
      <c r="N172" s="27"/>
      <c r="O172" s="27"/>
      <c r="P172" s="27"/>
      <c r="Q172" s="27"/>
      <c r="R172" s="27"/>
      <c r="S172" s="27"/>
      <c r="T172" s="27"/>
      <c r="U172" s="28"/>
      <c r="V172" s="28"/>
      <c r="W172" s="27"/>
      <c r="X172" s="27"/>
      <c r="Y172" s="27"/>
      <c r="Z172" s="27"/>
      <c r="AA172" s="27"/>
      <c r="AB172" s="27"/>
      <c r="AC172" s="27"/>
      <c r="AD172" s="27"/>
      <c r="AE172" s="27"/>
      <c r="AF172" s="27"/>
      <c r="AG172" s="27"/>
      <c r="AH172" s="27"/>
      <c r="AI172" s="27"/>
      <c r="AJ172" s="27"/>
      <c r="AK172" s="27"/>
      <c r="AL172" s="27"/>
      <c r="AM172" s="27"/>
      <c r="AN172" s="28"/>
      <c r="AO172" s="27"/>
      <c r="AP172" s="27"/>
      <c r="AQ172" s="27"/>
      <c r="AR172" s="27"/>
      <c r="AS172" s="27"/>
      <c r="AT172" s="27"/>
      <c r="AU172" s="27"/>
      <c r="AV172" s="27"/>
      <c r="AW172" s="27"/>
      <c r="AX172" s="27"/>
      <c r="AY172" s="27"/>
      <c r="AZ172" s="27"/>
      <c r="BA172" s="27"/>
      <c r="BB172" s="27"/>
      <c r="BC172" s="27"/>
      <c r="BD172" s="27"/>
      <c r="BE172" s="27"/>
      <c r="BF172" s="27"/>
      <c r="BG172" s="27"/>
      <c r="BH172" s="28"/>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row>
    <row r="173" spans="2:83" s="43" customFormat="1">
      <c r="B173" s="30"/>
      <c r="C173" s="30"/>
      <c r="D173" s="154"/>
      <c r="E173" s="30"/>
      <c r="F173" s="30"/>
      <c r="G173" s="27"/>
      <c r="H173" s="182"/>
      <c r="I173" s="27"/>
      <c r="J173" s="27"/>
      <c r="K173" s="27"/>
      <c r="L173" s="173"/>
      <c r="M173" s="27"/>
      <c r="N173" s="27"/>
      <c r="O173" s="27"/>
      <c r="P173" s="27"/>
      <c r="Q173" s="27"/>
      <c r="R173" s="27"/>
      <c r="S173" s="27"/>
      <c r="T173" s="27"/>
      <c r="U173" s="28"/>
      <c r="V173" s="28"/>
      <c r="W173" s="27"/>
      <c r="X173" s="27"/>
      <c r="Y173" s="27"/>
      <c r="Z173" s="27"/>
      <c r="AA173" s="27"/>
      <c r="AB173" s="27"/>
      <c r="AC173" s="27"/>
      <c r="AD173" s="27"/>
      <c r="AE173" s="27"/>
      <c r="AF173" s="27"/>
      <c r="AG173" s="27"/>
      <c r="AH173" s="27"/>
      <c r="AI173" s="27"/>
      <c r="AJ173" s="27"/>
      <c r="AK173" s="27"/>
      <c r="AL173" s="27"/>
      <c r="AM173" s="27"/>
      <c r="AN173" s="28"/>
      <c r="AO173" s="27"/>
      <c r="AP173" s="27"/>
      <c r="AQ173" s="27"/>
      <c r="AR173" s="27"/>
      <c r="AS173" s="27"/>
      <c r="AT173" s="27"/>
      <c r="AU173" s="27"/>
      <c r="AV173" s="27"/>
      <c r="AW173" s="27"/>
      <c r="AX173" s="27"/>
      <c r="AY173" s="27"/>
      <c r="AZ173" s="27"/>
      <c r="BA173" s="27"/>
      <c r="BB173" s="27"/>
      <c r="BC173" s="27"/>
      <c r="BD173" s="27"/>
      <c r="BE173" s="27"/>
      <c r="BF173" s="27"/>
      <c r="BG173" s="27"/>
      <c r="BH173" s="28"/>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row>
    <row r="174" spans="2:83" s="43" customFormat="1">
      <c r="B174" s="30"/>
      <c r="C174" s="30"/>
      <c r="D174" s="154"/>
      <c r="E174" s="30"/>
      <c r="F174" s="30"/>
      <c r="G174" s="27"/>
      <c r="H174" s="182"/>
      <c r="I174" s="27"/>
      <c r="J174" s="27"/>
      <c r="K174" s="27"/>
      <c r="L174" s="173"/>
      <c r="M174" s="27"/>
      <c r="N174" s="27"/>
      <c r="O174" s="27"/>
      <c r="P174" s="27"/>
      <c r="Q174" s="27"/>
      <c r="R174" s="27"/>
      <c r="S174" s="27"/>
      <c r="T174" s="27"/>
      <c r="U174" s="28"/>
      <c r="V174" s="28"/>
      <c r="W174" s="27"/>
      <c r="X174" s="27"/>
      <c r="Y174" s="27"/>
      <c r="Z174" s="27"/>
      <c r="AA174" s="27"/>
      <c r="AB174" s="27"/>
      <c r="AC174" s="27"/>
      <c r="AD174" s="27"/>
      <c r="AE174" s="27"/>
      <c r="AF174" s="27"/>
      <c r="AG174" s="27"/>
      <c r="AH174" s="27"/>
      <c r="AI174" s="27"/>
      <c r="AJ174" s="27"/>
      <c r="AK174" s="27"/>
      <c r="AL174" s="27"/>
      <c r="AM174" s="27"/>
      <c r="AN174" s="28"/>
      <c r="AO174" s="27"/>
      <c r="AP174" s="27"/>
      <c r="AQ174" s="27"/>
      <c r="AR174" s="27"/>
      <c r="AS174" s="27"/>
      <c r="AT174" s="27"/>
      <c r="AU174" s="27"/>
      <c r="AV174" s="27"/>
      <c r="AW174" s="27"/>
      <c r="AX174" s="27"/>
      <c r="AY174" s="27"/>
      <c r="AZ174" s="27"/>
      <c r="BA174" s="27"/>
      <c r="BB174" s="27"/>
      <c r="BC174" s="27"/>
      <c r="BD174" s="27"/>
      <c r="BE174" s="27"/>
      <c r="BF174" s="27"/>
      <c r="BG174" s="27"/>
      <c r="BH174" s="28"/>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row>
    <row r="175" spans="2:83" s="43" customFormat="1">
      <c r="B175" s="30"/>
      <c r="C175" s="30"/>
      <c r="D175" s="154"/>
      <c r="E175" s="30"/>
      <c r="F175" s="30"/>
      <c r="G175" s="27"/>
      <c r="H175" s="182"/>
      <c r="I175" s="27"/>
      <c r="J175" s="27"/>
      <c r="K175" s="27"/>
      <c r="L175" s="173"/>
      <c r="M175" s="27"/>
      <c r="N175" s="27"/>
      <c r="O175" s="27"/>
      <c r="P175" s="27"/>
      <c r="Q175" s="27"/>
      <c r="R175" s="27"/>
      <c r="S175" s="27"/>
      <c r="T175" s="27"/>
      <c r="U175" s="28"/>
      <c r="V175" s="28"/>
      <c r="W175" s="27"/>
      <c r="X175" s="27"/>
      <c r="Y175" s="27"/>
      <c r="Z175" s="27"/>
      <c r="AA175" s="27"/>
      <c r="AB175" s="27"/>
      <c r="AC175" s="27"/>
      <c r="AD175" s="27"/>
      <c r="AE175" s="27"/>
      <c r="AF175" s="27"/>
      <c r="AG175" s="27"/>
      <c r="AH175" s="27"/>
      <c r="AI175" s="27"/>
      <c r="AJ175" s="27"/>
      <c r="AK175" s="27"/>
      <c r="AL175" s="27"/>
      <c r="AM175" s="27"/>
      <c r="AN175" s="28"/>
      <c r="AO175" s="27"/>
      <c r="AP175" s="27"/>
      <c r="AQ175" s="27"/>
      <c r="AR175" s="27"/>
      <c r="AS175" s="27"/>
      <c r="AT175" s="27"/>
      <c r="AU175" s="27"/>
      <c r="AV175" s="27"/>
      <c r="AW175" s="27"/>
      <c r="AX175" s="27"/>
      <c r="AY175" s="27"/>
      <c r="AZ175" s="27"/>
      <c r="BA175" s="27"/>
      <c r="BB175" s="27"/>
      <c r="BC175" s="27"/>
      <c r="BD175" s="27"/>
      <c r="BE175" s="27"/>
      <c r="BF175" s="27"/>
      <c r="BG175" s="27"/>
      <c r="BH175" s="28"/>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row>
    <row r="176" spans="2:83" s="43" customFormat="1">
      <c r="B176" s="30"/>
      <c r="C176" s="30"/>
      <c r="D176" s="154"/>
      <c r="E176" s="30"/>
      <c r="F176" s="30"/>
      <c r="G176" s="27"/>
      <c r="H176" s="182"/>
      <c r="I176" s="27"/>
      <c r="J176" s="27"/>
      <c r="K176" s="27"/>
      <c r="L176" s="173"/>
      <c r="M176" s="27"/>
      <c r="N176" s="27"/>
      <c r="O176" s="27"/>
      <c r="P176" s="27"/>
      <c r="Q176" s="27"/>
      <c r="R176" s="27"/>
      <c r="S176" s="27"/>
      <c r="T176" s="27"/>
      <c r="U176" s="28"/>
      <c r="V176" s="28"/>
      <c r="W176" s="27"/>
      <c r="X176" s="27"/>
      <c r="Y176" s="27"/>
      <c r="Z176" s="27"/>
      <c r="AA176" s="27"/>
      <c r="AB176" s="27"/>
      <c r="AC176" s="27"/>
      <c r="AD176" s="27"/>
      <c r="AE176" s="27"/>
      <c r="AF176" s="27"/>
      <c r="AG176" s="27"/>
      <c r="AH176" s="27"/>
      <c r="AI176" s="27"/>
      <c r="AJ176" s="27"/>
      <c r="AK176" s="27"/>
      <c r="AL176" s="27"/>
      <c r="AM176" s="27"/>
      <c r="AN176" s="28"/>
      <c r="AO176" s="27"/>
      <c r="AP176" s="27"/>
      <c r="AQ176" s="27"/>
      <c r="AR176" s="27"/>
      <c r="AS176" s="27"/>
      <c r="AT176" s="27"/>
      <c r="AU176" s="27"/>
      <c r="AV176" s="27"/>
      <c r="AW176" s="27"/>
      <c r="AX176" s="27"/>
      <c r="AY176" s="27"/>
      <c r="AZ176" s="27"/>
      <c r="BA176" s="27"/>
      <c r="BB176" s="27"/>
      <c r="BC176" s="27"/>
      <c r="BD176" s="27"/>
      <c r="BE176" s="27"/>
      <c r="BF176" s="27"/>
      <c r="BG176" s="27"/>
      <c r="BH176" s="28"/>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row>
    <row r="177" spans="2:83" s="43" customFormat="1">
      <c r="B177" s="30"/>
      <c r="C177" s="30"/>
      <c r="D177" s="154"/>
      <c r="E177" s="30"/>
      <c r="F177" s="30"/>
      <c r="G177" s="27"/>
      <c r="H177" s="182"/>
      <c r="I177" s="27"/>
      <c r="J177" s="27"/>
      <c r="K177" s="27"/>
      <c r="L177" s="173"/>
      <c r="M177" s="27"/>
      <c r="N177" s="27"/>
      <c r="O177" s="27"/>
      <c r="P177" s="27"/>
      <c r="Q177" s="27"/>
      <c r="R177" s="27"/>
      <c r="S177" s="27"/>
      <c r="T177" s="27"/>
      <c r="U177" s="28"/>
      <c r="V177" s="28"/>
      <c r="W177" s="27"/>
      <c r="X177" s="27"/>
      <c r="Y177" s="27"/>
      <c r="Z177" s="27"/>
      <c r="AA177" s="27"/>
      <c r="AB177" s="27"/>
      <c r="AC177" s="27"/>
      <c r="AD177" s="27"/>
      <c r="AE177" s="27"/>
      <c r="AF177" s="27"/>
      <c r="AG177" s="27"/>
      <c r="AH177" s="27"/>
      <c r="AI177" s="27"/>
      <c r="AJ177" s="27"/>
      <c r="AK177" s="27"/>
      <c r="AL177" s="27"/>
      <c r="AM177" s="27"/>
      <c r="AN177" s="28"/>
      <c r="AO177" s="27"/>
      <c r="AP177" s="27"/>
      <c r="AQ177" s="27"/>
      <c r="AR177" s="27"/>
      <c r="AS177" s="27"/>
      <c r="AT177" s="27"/>
      <c r="AU177" s="27"/>
      <c r="AV177" s="27"/>
      <c r="AW177" s="27"/>
      <c r="AX177" s="27"/>
      <c r="AY177" s="27"/>
      <c r="AZ177" s="27"/>
      <c r="BA177" s="27"/>
      <c r="BB177" s="27"/>
      <c r="BC177" s="27"/>
      <c r="BD177" s="27"/>
      <c r="BE177" s="27"/>
      <c r="BF177" s="27"/>
      <c r="BG177" s="27"/>
      <c r="BH177" s="28"/>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row>
    <row r="178" spans="2:83" s="43" customFormat="1">
      <c r="B178" s="30"/>
      <c r="C178" s="30"/>
      <c r="D178" s="154"/>
      <c r="E178" s="30"/>
      <c r="F178" s="30"/>
      <c r="G178" s="27"/>
      <c r="H178" s="182"/>
      <c r="I178" s="27"/>
      <c r="J178" s="27"/>
      <c r="K178" s="27"/>
      <c r="L178" s="173"/>
      <c r="M178" s="27"/>
      <c r="N178" s="27"/>
      <c r="O178" s="27"/>
      <c r="P178" s="27"/>
      <c r="Q178" s="27"/>
      <c r="R178" s="27"/>
      <c r="S178" s="27"/>
      <c r="T178" s="27"/>
      <c r="U178" s="28"/>
      <c r="V178" s="28"/>
      <c r="W178" s="27"/>
      <c r="X178" s="27"/>
      <c r="Y178" s="27"/>
      <c r="Z178" s="27"/>
      <c r="AA178" s="27"/>
      <c r="AB178" s="27"/>
      <c r="AC178" s="27"/>
      <c r="AD178" s="27"/>
      <c r="AE178" s="27"/>
      <c r="AF178" s="27"/>
      <c r="AG178" s="27"/>
      <c r="AH178" s="27"/>
      <c r="AI178" s="27"/>
      <c r="AJ178" s="27"/>
      <c r="AK178" s="27"/>
      <c r="AL178" s="27"/>
      <c r="AM178" s="27"/>
      <c r="AN178" s="28"/>
      <c r="AO178" s="27"/>
      <c r="AP178" s="27"/>
      <c r="AQ178" s="27"/>
      <c r="AR178" s="27"/>
      <c r="AS178" s="27"/>
      <c r="AT178" s="27"/>
      <c r="AU178" s="27"/>
      <c r="AV178" s="27"/>
      <c r="AW178" s="27"/>
      <c r="AX178" s="27"/>
      <c r="AY178" s="27"/>
      <c r="AZ178" s="27"/>
      <c r="BA178" s="27"/>
      <c r="BB178" s="27"/>
      <c r="BC178" s="27"/>
      <c r="BD178" s="27"/>
      <c r="BE178" s="27"/>
      <c r="BF178" s="27"/>
      <c r="BG178" s="27"/>
      <c r="BH178" s="28"/>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row>
    <row r="179" spans="2:83" s="43" customFormat="1">
      <c r="B179" s="30"/>
      <c r="C179" s="30"/>
      <c r="D179" s="154"/>
      <c r="E179" s="30"/>
      <c r="F179" s="30"/>
      <c r="G179" s="27"/>
      <c r="H179" s="182"/>
      <c r="I179" s="27"/>
      <c r="J179" s="27"/>
      <c r="K179" s="27"/>
      <c r="L179" s="173"/>
      <c r="M179" s="27"/>
      <c r="N179" s="27"/>
      <c r="O179" s="27"/>
      <c r="P179" s="27"/>
      <c r="Q179" s="27"/>
      <c r="R179" s="27"/>
      <c r="S179" s="27"/>
      <c r="T179" s="27"/>
      <c r="U179" s="28"/>
      <c r="V179" s="28"/>
      <c r="W179" s="27"/>
      <c r="X179" s="27"/>
      <c r="Y179" s="27"/>
      <c r="Z179" s="27"/>
      <c r="AA179" s="27"/>
      <c r="AB179" s="27"/>
      <c r="AC179" s="27"/>
      <c r="AD179" s="27"/>
      <c r="AE179" s="27"/>
      <c r="AF179" s="27"/>
      <c r="AG179" s="27"/>
      <c r="AH179" s="27"/>
      <c r="AI179" s="27"/>
      <c r="AJ179" s="27"/>
      <c r="AK179" s="27"/>
      <c r="AL179" s="27"/>
      <c r="AM179" s="27"/>
      <c r="AN179" s="28"/>
      <c r="AO179" s="27"/>
      <c r="AP179" s="27"/>
      <c r="AQ179" s="27"/>
      <c r="AR179" s="27"/>
      <c r="AS179" s="27"/>
      <c r="AT179" s="27"/>
      <c r="AU179" s="27"/>
      <c r="AV179" s="27"/>
      <c r="AW179" s="27"/>
      <c r="AX179" s="27"/>
      <c r="AY179" s="27"/>
      <c r="AZ179" s="27"/>
      <c r="BA179" s="27"/>
      <c r="BB179" s="27"/>
      <c r="BC179" s="27"/>
      <c r="BD179" s="27"/>
      <c r="BE179" s="27"/>
      <c r="BF179" s="27"/>
      <c r="BG179" s="27"/>
      <c r="BH179" s="28"/>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row>
    <row r="180" spans="2:83" s="43" customFormat="1">
      <c r="B180" s="30"/>
      <c r="C180" s="30"/>
      <c r="D180" s="154"/>
      <c r="E180" s="30"/>
      <c r="F180" s="30"/>
      <c r="G180" s="27"/>
      <c r="H180" s="182"/>
      <c r="I180" s="27"/>
      <c r="J180" s="27"/>
      <c r="K180" s="27"/>
      <c r="L180" s="173"/>
      <c r="M180" s="27"/>
      <c r="N180" s="27"/>
      <c r="O180" s="27"/>
      <c r="P180" s="27"/>
      <c r="Q180" s="27"/>
      <c r="R180" s="27"/>
      <c r="S180" s="27"/>
      <c r="T180" s="27"/>
      <c r="U180" s="28"/>
      <c r="V180" s="28"/>
      <c r="W180" s="27"/>
      <c r="X180" s="27"/>
      <c r="Y180" s="27"/>
      <c r="Z180" s="27"/>
      <c r="AA180" s="27"/>
      <c r="AB180" s="27"/>
      <c r="AC180" s="27"/>
      <c r="AD180" s="27"/>
      <c r="AE180" s="27"/>
      <c r="AF180" s="27"/>
      <c r="AG180" s="27"/>
      <c r="AH180" s="27"/>
      <c r="AI180" s="27"/>
      <c r="AJ180" s="27"/>
      <c r="AK180" s="27"/>
      <c r="AL180" s="27"/>
      <c r="AM180" s="27"/>
      <c r="AN180" s="28"/>
      <c r="AO180" s="27"/>
      <c r="AP180" s="27"/>
      <c r="AQ180" s="27"/>
      <c r="AR180" s="27"/>
      <c r="AS180" s="27"/>
      <c r="AT180" s="27"/>
      <c r="AU180" s="27"/>
      <c r="AV180" s="27"/>
      <c r="AW180" s="27"/>
      <c r="AX180" s="27"/>
      <c r="AY180" s="27"/>
      <c r="AZ180" s="27"/>
      <c r="BA180" s="27"/>
      <c r="BB180" s="27"/>
      <c r="BC180" s="27"/>
      <c r="BD180" s="27"/>
      <c r="BE180" s="27"/>
      <c r="BF180" s="27"/>
      <c r="BG180" s="27"/>
      <c r="BH180" s="28"/>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row>
    <row r="181" spans="2:83" s="43" customFormat="1">
      <c r="B181" s="30"/>
      <c r="C181" s="30"/>
      <c r="D181" s="154"/>
      <c r="E181" s="30"/>
      <c r="F181" s="30"/>
      <c r="G181" s="27"/>
      <c r="H181" s="182"/>
      <c r="I181" s="27"/>
      <c r="J181" s="27"/>
      <c r="K181" s="27"/>
      <c r="L181" s="173"/>
      <c r="M181" s="27"/>
      <c r="N181" s="27"/>
      <c r="O181" s="27"/>
      <c r="P181" s="27"/>
      <c r="Q181" s="27"/>
      <c r="R181" s="27"/>
      <c r="S181" s="27"/>
      <c r="T181" s="27"/>
      <c r="U181" s="28"/>
      <c r="V181" s="28"/>
      <c r="W181" s="27"/>
      <c r="X181" s="27"/>
      <c r="Y181" s="27"/>
      <c r="Z181" s="27"/>
      <c r="AA181" s="27"/>
      <c r="AB181" s="27"/>
      <c r="AC181" s="27"/>
      <c r="AD181" s="27"/>
      <c r="AE181" s="27"/>
      <c r="AF181" s="27"/>
      <c r="AG181" s="27"/>
      <c r="AH181" s="27"/>
      <c r="AI181" s="27"/>
      <c r="AJ181" s="27"/>
      <c r="AK181" s="27"/>
      <c r="AL181" s="27"/>
      <c r="AM181" s="27"/>
      <c r="AN181" s="28"/>
      <c r="AO181" s="27"/>
      <c r="AP181" s="27"/>
      <c r="AQ181" s="27"/>
      <c r="AR181" s="27"/>
      <c r="AS181" s="27"/>
      <c r="AT181" s="27"/>
      <c r="AU181" s="27"/>
      <c r="AV181" s="27"/>
      <c r="AW181" s="27"/>
      <c r="AX181" s="27"/>
      <c r="AY181" s="27"/>
      <c r="AZ181" s="27"/>
      <c r="BA181" s="27"/>
      <c r="BB181" s="27"/>
      <c r="BC181" s="27"/>
      <c r="BD181" s="27"/>
      <c r="BE181" s="27"/>
      <c r="BF181" s="27"/>
      <c r="BG181" s="27"/>
      <c r="BH181" s="28"/>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row>
    <row r="182" spans="2:83" s="43" customFormat="1">
      <c r="B182" s="30"/>
      <c r="C182" s="30"/>
      <c r="D182" s="154"/>
      <c r="E182" s="30"/>
      <c r="F182" s="30"/>
      <c r="G182" s="27"/>
      <c r="H182" s="182"/>
      <c r="I182" s="27"/>
      <c r="J182" s="27"/>
      <c r="K182" s="27"/>
      <c r="L182" s="173"/>
      <c r="M182" s="27"/>
      <c r="N182" s="27"/>
      <c r="O182" s="27"/>
      <c r="P182" s="27"/>
      <c r="Q182" s="27"/>
      <c r="R182" s="27"/>
      <c r="S182" s="27"/>
      <c r="T182" s="27"/>
      <c r="U182" s="28"/>
      <c r="V182" s="28"/>
      <c r="W182" s="27"/>
      <c r="X182" s="27"/>
      <c r="Y182" s="27"/>
      <c r="Z182" s="27"/>
      <c r="AA182" s="27"/>
      <c r="AB182" s="27"/>
      <c r="AC182" s="27"/>
      <c r="AD182" s="27"/>
      <c r="AE182" s="27"/>
      <c r="AF182" s="27"/>
      <c r="AG182" s="27"/>
      <c r="AH182" s="27"/>
      <c r="AI182" s="27"/>
      <c r="AJ182" s="27"/>
      <c r="AK182" s="27"/>
      <c r="AL182" s="27"/>
      <c r="AM182" s="27"/>
      <c r="AN182" s="28"/>
      <c r="AO182" s="27"/>
      <c r="AP182" s="27"/>
      <c r="AQ182" s="27"/>
      <c r="AR182" s="27"/>
      <c r="AS182" s="27"/>
      <c r="AT182" s="27"/>
      <c r="AU182" s="27"/>
      <c r="AV182" s="27"/>
      <c r="AW182" s="27"/>
      <c r="AX182" s="27"/>
      <c r="AY182" s="27"/>
      <c r="AZ182" s="27"/>
      <c r="BA182" s="27"/>
      <c r="BB182" s="27"/>
      <c r="BC182" s="27"/>
      <c r="BD182" s="27"/>
      <c r="BE182" s="27"/>
      <c r="BF182" s="27"/>
      <c r="BG182" s="27"/>
      <c r="BH182" s="28"/>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row>
    <row r="183" spans="2:83" s="43" customFormat="1">
      <c r="B183" s="30"/>
      <c r="C183" s="30"/>
      <c r="D183" s="154"/>
      <c r="E183" s="30"/>
      <c r="F183" s="30"/>
      <c r="G183" s="27"/>
      <c r="H183" s="182"/>
      <c r="I183" s="27"/>
      <c r="J183" s="27"/>
      <c r="K183" s="27"/>
      <c r="L183" s="173"/>
      <c r="M183" s="27"/>
      <c r="N183" s="27"/>
      <c r="O183" s="27"/>
      <c r="P183" s="27"/>
      <c r="Q183" s="27"/>
      <c r="R183" s="27"/>
      <c r="S183" s="27"/>
      <c r="T183" s="27"/>
      <c r="U183" s="28"/>
      <c r="V183" s="28"/>
      <c r="W183" s="27"/>
      <c r="X183" s="27"/>
      <c r="Y183" s="27"/>
      <c r="Z183" s="27"/>
      <c r="AA183" s="27"/>
      <c r="AB183" s="27"/>
      <c r="AC183" s="27"/>
      <c r="AD183" s="27"/>
      <c r="AE183" s="27"/>
      <c r="AF183" s="27"/>
      <c r="AG183" s="27"/>
      <c r="AH183" s="27"/>
      <c r="AI183" s="27"/>
      <c r="AJ183" s="27"/>
      <c r="AK183" s="27"/>
      <c r="AL183" s="27"/>
      <c r="AM183" s="27"/>
      <c r="AN183" s="28"/>
      <c r="AO183" s="27"/>
      <c r="AP183" s="27"/>
      <c r="AQ183" s="27"/>
      <c r="AR183" s="27"/>
      <c r="AS183" s="27"/>
      <c r="AT183" s="27"/>
      <c r="AU183" s="27"/>
      <c r="AV183" s="27"/>
      <c r="AW183" s="27"/>
      <c r="AX183" s="27"/>
      <c r="AY183" s="27"/>
      <c r="AZ183" s="27"/>
      <c r="BA183" s="27"/>
      <c r="BB183" s="27"/>
      <c r="BC183" s="27"/>
      <c r="BD183" s="27"/>
      <c r="BE183" s="27"/>
      <c r="BF183" s="27"/>
      <c r="BG183" s="27"/>
      <c r="BH183" s="28"/>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row>
    <row r="184" spans="2:83" s="43" customFormat="1">
      <c r="B184" s="30"/>
      <c r="C184" s="30"/>
      <c r="D184" s="154"/>
      <c r="E184" s="30"/>
      <c r="F184" s="30"/>
      <c r="G184" s="27"/>
      <c r="H184" s="182"/>
      <c r="I184" s="27"/>
      <c r="J184" s="27"/>
      <c r="K184" s="27"/>
      <c r="L184" s="173"/>
      <c r="M184" s="27"/>
      <c r="N184" s="27"/>
      <c r="O184" s="27"/>
      <c r="P184" s="27"/>
      <c r="Q184" s="27"/>
      <c r="R184" s="27"/>
      <c r="S184" s="27"/>
      <c r="T184" s="27"/>
      <c r="U184" s="28"/>
      <c r="V184" s="28"/>
      <c r="W184" s="27"/>
      <c r="X184" s="27"/>
      <c r="Y184" s="27"/>
      <c r="Z184" s="27"/>
      <c r="AA184" s="27"/>
      <c r="AB184" s="27"/>
      <c r="AC184" s="27"/>
      <c r="AD184" s="27"/>
      <c r="AE184" s="27"/>
      <c r="AF184" s="27"/>
      <c r="AG184" s="27"/>
      <c r="AH184" s="27"/>
      <c r="AI184" s="27"/>
      <c r="AJ184" s="27"/>
      <c r="AK184" s="27"/>
      <c r="AL184" s="27"/>
      <c r="AM184" s="27"/>
      <c r="AN184" s="28"/>
      <c r="AO184" s="27"/>
      <c r="AP184" s="27"/>
      <c r="AQ184" s="27"/>
      <c r="AR184" s="27"/>
      <c r="AS184" s="27"/>
      <c r="AT184" s="27"/>
      <c r="AU184" s="27"/>
      <c r="AV184" s="27"/>
      <c r="AW184" s="27"/>
      <c r="AX184" s="27"/>
      <c r="AY184" s="27"/>
      <c r="AZ184" s="27"/>
      <c r="BA184" s="27"/>
      <c r="BB184" s="27"/>
      <c r="BC184" s="27"/>
      <c r="BD184" s="27"/>
      <c r="BE184" s="27"/>
      <c r="BF184" s="27"/>
      <c r="BG184" s="27"/>
      <c r="BH184" s="28"/>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row>
    <row r="185" spans="2:83" s="43" customFormat="1">
      <c r="B185" s="30"/>
      <c r="C185" s="30"/>
      <c r="D185" s="154"/>
      <c r="E185" s="30"/>
      <c r="F185" s="30"/>
      <c r="G185" s="27"/>
      <c r="H185" s="182"/>
      <c r="I185" s="27"/>
      <c r="J185" s="27"/>
      <c r="K185" s="27"/>
      <c r="L185" s="173"/>
      <c r="M185" s="27"/>
      <c r="N185" s="27"/>
      <c r="O185" s="27"/>
      <c r="P185" s="27"/>
      <c r="Q185" s="27"/>
      <c r="R185" s="27"/>
      <c r="S185" s="27"/>
      <c r="T185" s="27"/>
      <c r="U185" s="28"/>
      <c r="V185" s="28"/>
      <c r="W185" s="27"/>
      <c r="X185" s="27"/>
      <c r="Y185" s="27"/>
      <c r="Z185" s="27"/>
      <c r="AA185" s="27"/>
      <c r="AB185" s="27"/>
      <c r="AC185" s="27"/>
      <c r="AD185" s="27"/>
      <c r="AE185" s="27"/>
      <c r="AF185" s="27"/>
      <c r="AG185" s="27"/>
      <c r="AH185" s="27"/>
      <c r="AI185" s="27"/>
      <c r="AJ185" s="27"/>
      <c r="AK185" s="27"/>
      <c r="AL185" s="27"/>
      <c r="AM185" s="27"/>
      <c r="AN185" s="28"/>
      <c r="AO185" s="27"/>
      <c r="AP185" s="27"/>
      <c r="AQ185" s="27"/>
      <c r="AR185" s="27"/>
      <c r="AS185" s="27"/>
      <c r="AT185" s="27"/>
      <c r="AU185" s="27"/>
      <c r="AV185" s="27"/>
      <c r="AW185" s="27"/>
      <c r="AX185" s="27"/>
      <c r="AY185" s="27"/>
      <c r="AZ185" s="27"/>
      <c r="BA185" s="27"/>
      <c r="BB185" s="27"/>
      <c r="BC185" s="27"/>
      <c r="BD185" s="27"/>
      <c r="BE185" s="27"/>
      <c r="BF185" s="27"/>
      <c r="BG185" s="27"/>
      <c r="BH185" s="28"/>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row>
    <row r="186" spans="2:83" s="43" customFormat="1">
      <c r="B186" s="30"/>
      <c r="C186" s="30"/>
      <c r="D186" s="154"/>
      <c r="E186" s="30"/>
      <c r="F186" s="30"/>
      <c r="G186" s="27"/>
      <c r="H186" s="182"/>
      <c r="I186" s="27"/>
      <c r="J186" s="27"/>
      <c r="K186" s="27"/>
      <c r="L186" s="173"/>
      <c r="M186" s="27"/>
      <c r="N186" s="27"/>
      <c r="O186" s="27"/>
      <c r="P186" s="27"/>
      <c r="Q186" s="27"/>
      <c r="R186" s="27"/>
      <c r="S186" s="27"/>
      <c r="T186" s="27"/>
      <c r="U186" s="28"/>
      <c r="V186" s="28"/>
      <c r="W186" s="27"/>
      <c r="X186" s="27"/>
      <c r="Y186" s="27"/>
      <c r="Z186" s="27"/>
      <c r="AA186" s="27"/>
      <c r="AB186" s="27"/>
      <c r="AC186" s="27"/>
      <c r="AD186" s="27"/>
      <c r="AE186" s="27"/>
      <c r="AF186" s="27"/>
      <c r="AG186" s="27"/>
      <c r="AH186" s="27"/>
      <c r="AI186" s="27"/>
      <c r="AJ186" s="27"/>
      <c r="AK186" s="27"/>
      <c r="AL186" s="27"/>
      <c r="AM186" s="27"/>
      <c r="AN186" s="28"/>
      <c r="AO186" s="27"/>
      <c r="AP186" s="27"/>
      <c r="AQ186" s="27"/>
      <c r="AR186" s="27"/>
      <c r="AS186" s="27"/>
      <c r="AT186" s="27"/>
      <c r="AU186" s="27"/>
      <c r="AV186" s="27"/>
      <c r="AW186" s="27"/>
      <c r="AX186" s="27"/>
      <c r="AY186" s="27"/>
      <c r="AZ186" s="27"/>
      <c r="BA186" s="27"/>
      <c r="BB186" s="27"/>
      <c r="BC186" s="27"/>
      <c r="BD186" s="27"/>
      <c r="BE186" s="27"/>
      <c r="BF186" s="27"/>
      <c r="BG186" s="27"/>
      <c r="BH186" s="28"/>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row>
    <row r="187" spans="2:83" s="43" customFormat="1">
      <c r="B187" s="30"/>
      <c r="C187" s="30"/>
      <c r="D187" s="154"/>
      <c r="E187" s="30"/>
      <c r="F187" s="30"/>
      <c r="G187" s="27"/>
      <c r="H187" s="182"/>
      <c r="I187" s="27"/>
      <c r="J187" s="27"/>
      <c r="K187" s="27"/>
      <c r="L187" s="173"/>
      <c r="M187" s="27"/>
      <c r="N187" s="27"/>
      <c r="O187" s="27"/>
      <c r="P187" s="27"/>
      <c r="Q187" s="27"/>
      <c r="R187" s="27"/>
      <c r="S187" s="27"/>
      <c r="T187" s="27"/>
      <c r="U187" s="28"/>
      <c r="V187" s="28"/>
      <c r="W187" s="27"/>
      <c r="X187" s="27"/>
      <c r="Y187" s="27"/>
      <c r="Z187" s="27"/>
      <c r="AA187" s="27"/>
      <c r="AB187" s="27"/>
      <c r="AC187" s="27"/>
      <c r="AD187" s="27"/>
      <c r="AE187" s="27"/>
      <c r="AF187" s="27"/>
      <c r="AG187" s="27"/>
      <c r="AH187" s="27"/>
      <c r="AI187" s="27"/>
      <c r="AJ187" s="27"/>
      <c r="AK187" s="27"/>
      <c r="AL187" s="27"/>
      <c r="AM187" s="27"/>
      <c r="AN187" s="28"/>
      <c r="AO187" s="27"/>
      <c r="AP187" s="27"/>
      <c r="AQ187" s="27"/>
      <c r="AR187" s="27"/>
      <c r="AS187" s="27"/>
      <c r="AT187" s="27"/>
      <c r="AU187" s="27"/>
      <c r="AV187" s="27"/>
      <c r="AW187" s="27"/>
      <c r="AX187" s="27"/>
      <c r="AY187" s="27"/>
      <c r="AZ187" s="27"/>
      <c r="BA187" s="27"/>
      <c r="BB187" s="27"/>
      <c r="BC187" s="27"/>
      <c r="BD187" s="27"/>
      <c r="BE187" s="27"/>
      <c r="BF187" s="27"/>
      <c r="BG187" s="27"/>
      <c r="BH187" s="28"/>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row>
    <row r="188" spans="2:83" s="43" customFormat="1">
      <c r="B188" s="30"/>
      <c r="C188" s="30"/>
      <c r="D188" s="154"/>
      <c r="E188" s="30"/>
      <c r="F188" s="30"/>
      <c r="G188" s="27"/>
      <c r="H188" s="182"/>
      <c r="I188" s="27"/>
      <c r="J188" s="27"/>
      <c r="K188" s="27"/>
      <c r="L188" s="173"/>
      <c r="M188" s="27"/>
      <c r="N188" s="27"/>
      <c r="O188" s="27"/>
      <c r="P188" s="27"/>
      <c r="Q188" s="27"/>
      <c r="R188" s="27"/>
      <c r="S188" s="27"/>
      <c r="T188" s="27"/>
      <c r="U188" s="28"/>
      <c r="V188" s="28"/>
      <c r="W188" s="27"/>
      <c r="X188" s="27"/>
      <c r="Y188" s="27"/>
      <c r="Z188" s="27"/>
      <c r="AA188" s="27"/>
      <c r="AB188" s="27"/>
      <c r="AC188" s="27"/>
      <c r="AD188" s="27"/>
      <c r="AE188" s="27"/>
      <c r="AF188" s="27"/>
      <c r="AG188" s="27"/>
      <c r="AH188" s="27"/>
      <c r="AI188" s="27"/>
      <c r="AJ188" s="27"/>
      <c r="AK188" s="27"/>
      <c r="AL188" s="27"/>
      <c r="AM188" s="27"/>
      <c r="AN188" s="28"/>
      <c r="AO188" s="27"/>
      <c r="AP188" s="27"/>
      <c r="AQ188" s="27"/>
      <c r="AR188" s="27"/>
      <c r="AS188" s="27"/>
      <c r="AT188" s="27"/>
      <c r="AU188" s="27"/>
      <c r="AV188" s="27"/>
      <c r="AW188" s="27"/>
      <c r="AX188" s="27"/>
      <c r="AY188" s="27"/>
      <c r="AZ188" s="27"/>
      <c r="BA188" s="27"/>
      <c r="BB188" s="27"/>
      <c r="BC188" s="27"/>
      <c r="BD188" s="27"/>
      <c r="BE188" s="27"/>
      <c r="BF188" s="27"/>
      <c r="BG188" s="27"/>
      <c r="BH188" s="28"/>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row>
    <row r="189" spans="2:83" s="43" customFormat="1">
      <c r="B189" s="30"/>
      <c r="C189" s="30"/>
      <c r="D189" s="154"/>
      <c r="E189" s="30"/>
      <c r="F189" s="30"/>
      <c r="G189" s="27"/>
      <c r="H189" s="182"/>
      <c r="I189" s="27"/>
      <c r="J189" s="27"/>
      <c r="K189" s="27"/>
      <c r="L189" s="173"/>
      <c r="M189" s="27"/>
      <c r="N189" s="27"/>
      <c r="O189" s="27"/>
      <c r="P189" s="27"/>
      <c r="Q189" s="27"/>
      <c r="R189" s="27"/>
      <c r="S189" s="27"/>
      <c r="T189" s="27"/>
      <c r="U189" s="28"/>
      <c r="V189" s="28"/>
      <c r="W189" s="27"/>
      <c r="X189" s="27"/>
      <c r="Y189" s="27"/>
      <c r="Z189" s="27"/>
      <c r="AA189" s="27"/>
      <c r="AB189" s="27"/>
      <c r="AC189" s="27"/>
      <c r="AD189" s="27"/>
      <c r="AE189" s="27"/>
      <c r="AF189" s="27"/>
      <c r="AG189" s="27"/>
      <c r="AH189" s="27"/>
      <c r="AI189" s="27"/>
      <c r="AJ189" s="27"/>
      <c r="AK189" s="27"/>
      <c r="AL189" s="27"/>
      <c r="AM189" s="27"/>
      <c r="AN189" s="28"/>
      <c r="AO189" s="27"/>
      <c r="AP189" s="27"/>
      <c r="AQ189" s="27"/>
      <c r="AR189" s="27"/>
      <c r="AS189" s="27"/>
      <c r="AT189" s="27"/>
      <c r="AU189" s="27"/>
      <c r="AV189" s="27"/>
      <c r="AW189" s="27"/>
      <c r="AX189" s="27"/>
      <c r="AY189" s="27"/>
      <c r="AZ189" s="27"/>
      <c r="BA189" s="27"/>
      <c r="BB189" s="27"/>
      <c r="BC189" s="27"/>
      <c r="BD189" s="27"/>
      <c r="BE189" s="27"/>
      <c r="BF189" s="27"/>
      <c r="BG189" s="27"/>
      <c r="BH189" s="28"/>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row>
    <row r="190" spans="2:83" s="43" customFormat="1">
      <c r="B190" s="30"/>
      <c r="C190" s="30"/>
      <c r="D190" s="154"/>
      <c r="E190" s="30"/>
      <c r="F190" s="30"/>
      <c r="G190" s="27"/>
      <c r="H190" s="182"/>
      <c r="I190" s="27"/>
      <c r="J190" s="27"/>
      <c r="K190" s="27"/>
      <c r="L190" s="173"/>
      <c r="M190" s="27"/>
      <c r="N190" s="27"/>
      <c r="O190" s="27"/>
      <c r="P190" s="27"/>
      <c r="Q190" s="27"/>
      <c r="R190" s="27"/>
      <c r="S190" s="27"/>
      <c r="T190" s="27"/>
      <c r="U190" s="28"/>
      <c r="V190" s="28"/>
      <c r="W190" s="27"/>
      <c r="X190" s="27"/>
      <c r="Y190" s="27"/>
      <c r="Z190" s="27"/>
      <c r="AA190" s="27"/>
      <c r="AB190" s="27"/>
      <c r="AC190" s="27"/>
      <c r="AD190" s="27"/>
      <c r="AE190" s="27"/>
      <c r="AF190" s="27"/>
      <c r="AG190" s="27"/>
      <c r="AH190" s="27"/>
      <c r="AI190" s="27"/>
      <c r="AJ190" s="27"/>
      <c r="AK190" s="27"/>
      <c r="AL190" s="27"/>
      <c r="AM190" s="27"/>
      <c r="AN190" s="28"/>
      <c r="AO190" s="27"/>
      <c r="AP190" s="27"/>
      <c r="AQ190" s="27"/>
      <c r="AR190" s="27"/>
      <c r="AS190" s="27"/>
      <c r="AT190" s="27"/>
      <c r="AU190" s="27"/>
      <c r="AV190" s="27"/>
      <c r="AW190" s="27"/>
      <c r="AX190" s="27"/>
      <c r="AY190" s="27"/>
      <c r="AZ190" s="27"/>
      <c r="BA190" s="27"/>
      <c r="BB190" s="27"/>
      <c r="BC190" s="27"/>
      <c r="BD190" s="27"/>
      <c r="BE190" s="27"/>
      <c r="BF190" s="27"/>
      <c r="BG190" s="27"/>
      <c r="BH190" s="28"/>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row>
    <row r="191" spans="2:83" s="43" customFormat="1">
      <c r="B191" s="30"/>
      <c r="C191" s="30"/>
      <c r="D191" s="154"/>
      <c r="E191" s="30"/>
      <c r="F191" s="30"/>
      <c r="G191" s="27"/>
      <c r="H191" s="182"/>
      <c r="I191" s="27"/>
      <c r="J191" s="27"/>
      <c r="K191" s="27"/>
      <c r="L191" s="173"/>
      <c r="M191" s="27"/>
      <c r="N191" s="27"/>
      <c r="O191" s="27"/>
      <c r="P191" s="27"/>
      <c r="Q191" s="27"/>
      <c r="R191" s="27"/>
      <c r="S191" s="27"/>
      <c r="T191" s="27"/>
      <c r="U191" s="28"/>
      <c r="V191" s="28"/>
      <c r="W191" s="27"/>
      <c r="X191" s="27"/>
      <c r="Y191" s="27"/>
      <c r="Z191" s="27"/>
      <c r="AA191" s="27"/>
      <c r="AB191" s="27"/>
      <c r="AC191" s="27"/>
      <c r="AD191" s="27"/>
      <c r="AE191" s="27"/>
      <c r="AF191" s="27"/>
      <c r="AG191" s="27"/>
      <c r="AH191" s="27"/>
      <c r="AI191" s="27"/>
      <c r="AJ191" s="27"/>
      <c r="AK191" s="27"/>
      <c r="AL191" s="27"/>
      <c r="AM191" s="27"/>
      <c r="AN191" s="28"/>
      <c r="AO191" s="27"/>
      <c r="AP191" s="27"/>
      <c r="AQ191" s="27"/>
      <c r="AR191" s="27"/>
      <c r="AS191" s="27"/>
      <c r="AT191" s="27"/>
      <c r="AU191" s="27"/>
      <c r="AV191" s="27"/>
      <c r="AW191" s="27"/>
      <c r="AX191" s="27"/>
      <c r="AY191" s="27"/>
      <c r="AZ191" s="27"/>
      <c r="BA191" s="27"/>
      <c r="BB191" s="27"/>
      <c r="BC191" s="27"/>
      <c r="BD191" s="27"/>
      <c r="BE191" s="27"/>
      <c r="BF191" s="27"/>
      <c r="BG191" s="27"/>
      <c r="BH191" s="28"/>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row>
  </sheetData>
  <sheetProtection algorithmName="SHA-512" hashValue="I8mDb0Ttbx3ykMHhtljrHArEb77aTL+Hc8xgszi+9etJA5QsWIZLMtPIa8TUUqkjlIY0WeEf6G1QWD3bZDu+Nw==" saltValue="V1aRsL7fwzrvra++PvGajw==" spinCount="100000" sheet="1" objects="1" scenarios="1" selectLockedCells="1" selectUnlockedCells="1"/>
  <autoFilter ref="H9:H94" xr:uid="{00000000-0009-0000-0000-000004000000}">
    <filterColumn colId="0">
      <filters>
        <filter val="1"/>
        <filter val="11,307,210,134"/>
        <filter val="-135,676,493"/>
        <filter val="16,703,773,176"/>
        <filter val="20,366,446,900"/>
        <filter val="3,372,063,585"/>
        <filter val="35,056,084,794"/>
        <filter val="35,191,761,287"/>
        <filter val="48,387,794,385"/>
        <filter val="5,396,563,042"/>
        <filter val="-5,396,563,042"/>
        <filter val="51,759,857,970"/>
        <filter val="8,846,517,507"/>
      </filters>
    </filterColumn>
  </autoFilter>
  <mergeCells count="2">
    <mergeCell ref="A28:A29"/>
    <mergeCell ref="B109:C109"/>
  </mergeCells>
  <pageMargins left="0.70866141732283472" right="0.70866141732283472" top="0.74803149606299213" bottom="0.74803149606299213" header="0.31496062992125984" footer="0.31496062992125984"/>
  <pageSetup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1. E.S.F 2024 T4 - S.I 2024</vt:lpstr>
      <vt:lpstr>2. PLANTILLA F.E 2024 </vt:lpstr>
      <vt:lpstr>3. DATOS F.E 2023</vt:lpstr>
      <vt:lpstr>NOTAS</vt:lpstr>
      <vt:lpstr>INF. F.EFECTIVO 2024-2023 </vt:lpstr>
      <vt:lpstr>'1. E.S.F 2024 T4 - S.I 2024'!Área_de_impresión</vt:lpstr>
      <vt:lpstr>'INF. F.EFECTIVO 2024-2023 '!Área_de_impresión</vt:lpstr>
      <vt:lpstr>'1. E.S.F 2024 T4 - S.I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2025-01-13T23:04:43Z</dcterms:modified>
</cp:coreProperties>
</file>