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umentos de usuario\Desktop\estados financieros julio\"/>
    </mc:Choice>
  </mc:AlternateContent>
  <xr:revisionPtr revIDLastSave="0" documentId="8_{C7A6FD2C-B2BA-47AF-A3BA-5DB8D4AF80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VIMIENTO" sheetId="1" r:id="rId1"/>
  </sheets>
  <externalReferences>
    <externalReference r:id="rId2"/>
  </externalReferences>
  <definedNames>
    <definedName name="_xlnm._FilterDatabase" localSheetId="0" hidden="1">MOVIMIENTO!$A$1:$J$203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2" i="1" l="1"/>
  <c r="H202" i="1" s="1"/>
  <c r="I202" i="1" s="1"/>
  <c r="E201" i="1"/>
  <c r="H201" i="1" s="1"/>
  <c r="I201" i="1" s="1"/>
  <c r="E200" i="1"/>
  <c r="H200" i="1" s="1"/>
  <c r="I200" i="1" s="1"/>
  <c r="E199" i="1"/>
  <c r="H199" i="1" s="1"/>
  <c r="I199" i="1" s="1"/>
  <c r="E198" i="1"/>
  <c r="H198" i="1" s="1"/>
  <c r="I198" i="1" s="1"/>
  <c r="E197" i="1"/>
  <c r="H197" i="1" s="1"/>
  <c r="I197" i="1" s="1"/>
  <c r="E196" i="1"/>
  <c r="H196" i="1" s="1"/>
  <c r="I196" i="1" s="1"/>
  <c r="E195" i="1"/>
  <c r="H195" i="1" s="1"/>
  <c r="I195" i="1" s="1"/>
  <c r="E194" i="1"/>
  <c r="H194" i="1" s="1"/>
  <c r="I194" i="1" s="1"/>
  <c r="E193" i="1"/>
  <c r="H193" i="1" s="1"/>
  <c r="I193" i="1" s="1"/>
  <c r="E192" i="1"/>
  <c r="H192" i="1" s="1"/>
  <c r="I192" i="1" s="1"/>
  <c r="E191" i="1"/>
  <c r="H191" i="1" s="1"/>
  <c r="I191" i="1" s="1"/>
  <c r="E190" i="1"/>
  <c r="H190" i="1" s="1"/>
  <c r="I190" i="1" s="1"/>
  <c r="E189" i="1"/>
  <c r="H189" i="1" s="1"/>
  <c r="I189" i="1" s="1"/>
  <c r="E188" i="1"/>
  <c r="H188" i="1" s="1"/>
  <c r="I188" i="1" s="1"/>
  <c r="E187" i="1"/>
  <c r="H187" i="1" s="1"/>
  <c r="I187" i="1" s="1"/>
  <c r="E186" i="1"/>
  <c r="H186" i="1" s="1"/>
  <c r="I186" i="1" s="1"/>
  <c r="E185" i="1"/>
  <c r="H185" i="1" s="1"/>
  <c r="I185" i="1" s="1"/>
  <c r="E184" i="1"/>
  <c r="H184" i="1" s="1"/>
  <c r="I184" i="1" s="1"/>
  <c r="E183" i="1"/>
  <c r="H183" i="1" s="1"/>
  <c r="I183" i="1" s="1"/>
  <c r="E182" i="1"/>
  <c r="H182" i="1" s="1"/>
  <c r="I182" i="1" s="1"/>
  <c r="E181" i="1"/>
  <c r="H181" i="1" s="1"/>
  <c r="I181" i="1" s="1"/>
  <c r="E180" i="1"/>
  <c r="H180" i="1" s="1"/>
  <c r="I180" i="1" s="1"/>
  <c r="E179" i="1"/>
  <c r="H179" i="1" s="1"/>
  <c r="I179" i="1" s="1"/>
  <c r="E178" i="1"/>
  <c r="H178" i="1" s="1"/>
  <c r="I178" i="1" s="1"/>
  <c r="E177" i="1"/>
  <c r="H177" i="1" s="1"/>
  <c r="I177" i="1" s="1"/>
  <c r="E176" i="1"/>
  <c r="H176" i="1" s="1"/>
  <c r="I176" i="1" s="1"/>
  <c r="E175" i="1"/>
  <c r="H175" i="1" s="1"/>
  <c r="I175" i="1" s="1"/>
  <c r="E174" i="1"/>
  <c r="H174" i="1" s="1"/>
  <c r="I174" i="1" s="1"/>
  <c r="E173" i="1"/>
  <c r="H173" i="1" s="1"/>
  <c r="I173" i="1" s="1"/>
  <c r="E172" i="1"/>
  <c r="H172" i="1" s="1"/>
  <c r="I172" i="1" s="1"/>
  <c r="E171" i="1"/>
  <c r="H171" i="1" s="1"/>
  <c r="I171" i="1" s="1"/>
  <c r="E170" i="1"/>
  <c r="H170" i="1" s="1"/>
  <c r="I170" i="1" s="1"/>
  <c r="E169" i="1"/>
  <c r="H169" i="1" s="1"/>
  <c r="I169" i="1" s="1"/>
  <c r="E168" i="1"/>
  <c r="H168" i="1" s="1"/>
  <c r="I168" i="1" s="1"/>
  <c r="E167" i="1"/>
  <c r="H167" i="1" s="1"/>
  <c r="I167" i="1" s="1"/>
  <c r="E166" i="1"/>
  <c r="H166" i="1" s="1"/>
  <c r="I166" i="1" s="1"/>
  <c r="E165" i="1"/>
  <c r="H165" i="1" s="1"/>
  <c r="I165" i="1" s="1"/>
  <c r="E164" i="1"/>
  <c r="H164" i="1" s="1"/>
  <c r="I164" i="1" s="1"/>
  <c r="E163" i="1"/>
  <c r="H163" i="1" s="1"/>
  <c r="I163" i="1" s="1"/>
  <c r="E162" i="1"/>
  <c r="H162" i="1" s="1"/>
  <c r="I162" i="1" s="1"/>
  <c r="E161" i="1"/>
  <c r="H161" i="1" s="1"/>
  <c r="I161" i="1" s="1"/>
  <c r="E160" i="1"/>
  <c r="H160" i="1" s="1"/>
  <c r="I160" i="1" s="1"/>
  <c r="E159" i="1"/>
  <c r="H159" i="1" s="1"/>
  <c r="I159" i="1" s="1"/>
  <c r="E158" i="1"/>
  <c r="H158" i="1" s="1"/>
  <c r="I158" i="1" s="1"/>
  <c r="E157" i="1"/>
  <c r="H157" i="1" s="1"/>
  <c r="I157" i="1" s="1"/>
  <c r="E156" i="1"/>
  <c r="H156" i="1" s="1"/>
  <c r="I156" i="1" s="1"/>
  <c r="E155" i="1"/>
  <c r="H155" i="1" s="1"/>
  <c r="I155" i="1" s="1"/>
  <c r="E154" i="1"/>
  <c r="H154" i="1" s="1"/>
  <c r="I154" i="1" s="1"/>
  <c r="E153" i="1"/>
  <c r="H153" i="1" s="1"/>
  <c r="I153" i="1" s="1"/>
  <c r="E152" i="1"/>
  <c r="H152" i="1" s="1"/>
  <c r="I152" i="1" s="1"/>
  <c r="E151" i="1"/>
  <c r="H151" i="1" s="1"/>
  <c r="I151" i="1" s="1"/>
  <c r="E150" i="1"/>
  <c r="H150" i="1" s="1"/>
  <c r="I150" i="1" s="1"/>
  <c r="E149" i="1"/>
  <c r="H149" i="1" s="1"/>
  <c r="I149" i="1" s="1"/>
  <c r="E148" i="1"/>
  <c r="H148" i="1" s="1"/>
  <c r="I148" i="1" s="1"/>
  <c r="E147" i="1"/>
  <c r="H147" i="1" s="1"/>
  <c r="I147" i="1" s="1"/>
  <c r="E146" i="1"/>
  <c r="H146" i="1" s="1"/>
  <c r="I146" i="1" s="1"/>
  <c r="E145" i="1"/>
  <c r="H145" i="1" s="1"/>
  <c r="I145" i="1" s="1"/>
  <c r="E144" i="1"/>
  <c r="H144" i="1" s="1"/>
  <c r="I144" i="1" s="1"/>
  <c r="E143" i="1"/>
  <c r="H143" i="1" s="1"/>
  <c r="I143" i="1" s="1"/>
  <c r="E142" i="1"/>
  <c r="H142" i="1" s="1"/>
  <c r="I142" i="1" s="1"/>
  <c r="E141" i="1"/>
  <c r="H141" i="1" s="1"/>
  <c r="I141" i="1" s="1"/>
  <c r="E140" i="1"/>
  <c r="H140" i="1" s="1"/>
  <c r="I140" i="1" s="1"/>
  <c r="E139" i="1"/>
  <c r="H139" i="1" s="1"/>
  <c r="I139" i="1" s="1"/>
  <c r="E138" i="1"/>
  <c r="H138" i="1" s="1"/>
  <c r="I138" i="1" s="1"/>
  <c r="E137" i="1"/>
  <c r="H137" i="1" s="1"/>
  <c r="I137" i="1" s="1"/>
  <c r="E136" i="1"/>
  <c r="H136" i="1" s="1"/>
  <c r="I136" i="1" s="1"/>
  <c r="E135" i="1"/>
  <c r="H135" i="1" s="1"/>
  <c r="I135" i="1" s="1"/>
  <c r="E134" i="1"/>
  <c r="H134" i="1" s="1"/>
  <c r="I134" i="1" s="1"/>
  <c r="E133" i="1"/>
  <c r="H133" i="1" s="1"/>
  <c r="I133" i="1" s="1"/>
  <c r="E132" i="1"/>
  <c r="H132" i="1" s="1"/>
  <c r="I132" i="1" s="1"/>
  <c r="E131" i="1"/>
  <c r="H131" i="1" s="1"/>
  <c r="I131" i="1" s="1"/>
  <c r="E130" i="1"/>
  <c r="H130" i="1" s="1"/>
  <c r="I130" i="1" s="1"/>
  <c r="E129" i="1"/>
  <c r="H129" i="1" s="1"/>
  <c r="I129" i="1" s="1"/>
  <c r="E128" i="1"/>
  <c r="H128" i="1" s="1"/>
  <c r="I128" i="1" s="1"/>
  <c r="E127" i="1"/>
  <c r="H127" i="1" s="1"/>
  <c r="I127" i="1" s="1"/>
  <c r="E126" i="1"/>
  <c r="H126" i="1" s="1"/>
  <c r="I126" i="1" s="1"/>
  <c r="E125" i="1"/>
  <c r="H125" i="1" s="1"/>
  <c r="I125" i="1" s="1"/>
  <c r="E124" i="1"/>
  <c r="H124" i="1" s="1"/>
  <c r="I124" i="1" s="1"/>
  <c r="E123" i="1"/>
  <c r="H123" i="1" s="1"/>
  <c r="I123" i="1" s="1"/>
  <c r="E122" i="1"/>
  <c r="H122" i="1" s="1"/>
  <c r="I122" i="1" s="1"/>
  <c r="E121" i="1"/>
  <c r="H121" i="1" s="1"/>
  <c r="I121" i="1" s="1"/>
  <c r="E120" i="1"/>
  <c r="H120" i="1" s="1"/>
  <c r="I120" i="1" s="1"/>
  <c r="E119" i="1"/>
  <c r="H119" i="1" s="1"/>
  <c r="I119" i="1" s="1"/>
  <c r="E118" i="1"/>
  <c r="H118" i="1" s="1"/>
  <c r="I118" i="1" s="1"/>
  <c r="E117" i="1"/>
  <c r="H117" i="1" s="1"/>
  <c r="I117" i="1" s="1"/>
  <c r="E116" i="1"/>
  <c r="H116" i="1" s="1"/>
  <c r="I116" i="1" s="1"/>
  <c r="E115" i="1"/>
  <c r="H115" i="1" s="1"/>
  <c r="I115" i="1" s="1"/>
  <c r="E114" i="1"/>
  <c r="H114" i="1" s="1"/>
  <c r="I114" i="1" s="1"/>
  <c r="E113" i="1"/>
  <c r="H113" i="1" s="1"/>
  <c r="I113" i="1" s="1"/>
  <c r="E112" i="1"/>
  <c r="H112" i="1" s="1"/>
  <c r="I112" i="1" s="1"/>
  <c r="E111" i="1"/>
  <c r="H111" i="1" s="1"/>
  <c r="I111" i="1" s="1"/>
  <c r="E110" i="1"/>
  <c r="H110" i="1" s="1"/>
  <c r="J110" i="1" s="1"/>
  <c r="E109" i="1"/>
  <c r="H109" i="1" s="1"/>
  <c r="J109" i="1" s="1"/>
  <c r="E108" i="1"/>
  <c r="H108" i="1" s="1"/>
  <c r="J108" i="1" s="1"/>
  <c r="E107" i="1"/>
  <c r="H107" i="1" s="1"/>
  <c r="J107" i="1" s="1"/>
  <c r="E106" i="1"/>
  <c r="H106" i="1" s="1"/>
  <c r="J106" i="1" s="1"/>
  <c r="E105" i="1"/>
  <c r="H105" i="1" s="1"/>
  <c r="J105" i="1" s="1"/>
  <c r="E104" i="1"/>
  <c r="H104" i="1" s="1"/>
  <c r="J104" i="1" s="1"/>
  <c r="E103" i="1"/>
  <c r="H103" i="1" s="1"/>
  <c r="I103" i="1" s="1"/>
  <c r="E102" i="1"/>
  <c r="H102" i="1" s="1"/>
  <c r="I102" i="1" s="1"/>
  <c r="E101" i="1"/>
  <c r="H101" i="1" s="1"/>
  <c r="I101" i="1" s="1"/>
  <c r="E100" i="1"/>
  <c r="H100" i="1" s="1"/>
  <c r="I100" i="1" s="1"/>
  <c r="E99" i="1"/>
  <c r="H99" i="1" s="1"/>
  <c r="I99" i="1" s="1"/>
  <c r="E98" i="1"/>
  <c r="H98" i="1" s="1"/>
  <c r="I98" i="1" s="1"/>
  <c r="E97" i="1"/>
  <c r="H97" i="1" s="1"/>
  <c r="I97" i="1" s="1"/>
  <c r="E96" i="1"/>
  <c r="H96" i="1" s="1"/>
  <c r="I96" i="1" s="1"/>
  <c r="E95" i="1"/>
  <c r="H95" i="1" s="1"/>
  <c r="I95" i="1" s="1"/>
  <c r="E94" i="1"/>
  <c r="H94" i="1" s="1"/>
  <c r="I94" i="1" s="1"/>
  <c r="E93" i="1"/>
  <c r="H93" i="1" s="1"/>
  <c r="I93" i="1" s="1"/>
  <c r="E92" i="1"/>
  <c r="H92" i="1" s="1"/>
  <c r="I92" i="1" s="1"/>
  <c r="E91" i="1"/>
  <c r="H91" i="1" s="1"/>
  <c r="I91" i="1" s="1"/>
  <c r="E90" i="1"/>
  <c r="H90" i="1" s="1"/>
  <c r="I90" i="1" s="1"/>
  <c r="E89" i="1"/>
  <c r="H89" i="1" s="1"/>
  <c r="I89" i="1" s="1"/>
  <c r="E88" i="1"/>
  <c r="H88" i="1" s="1"/>
  <c r="I88" i="1" s="1"/>
  <c r="E87" i="1"/>
  <c r="H87" i="1" s="1"/>
  <c r="I87" i="1" s="1"/>
  <c r="E86" i="1"/>
  <c r="H86" i="1" s="1"/>
  <c r="I86" i="1" s="1"/>
  <c r="E85" i="1"/>
  <c r="H85" i="1" s="1"/>
  <c r="I85" i="1" s="1"/>
  <c r="E84" i="1"/>
  <c r="H84" i="1" s="1"/>
  <c r="I84" i="1" s="1"/>
  <c r="E83" i="1"/>
  <c r="H83" i="1" s="1"/>
  <c r="I83" i="1" s="1"/>
  <c r="E82" i="1"/>
  <c r="H82" i="1" s="1"/>
  <c r="I82" i="1" s="1"/>
  <c r="E81" i="1"/>
  <c r="H81" i="1" s="1"/>
  <c r="I81" i="1" s="1"/>
  <c r="E80" i="1"/>
  <c r="H80" i="1" s="1"/>
  <c r="I80" i="1" s="1"/>
  <c r="E79" i="1"/>
  <c r="H79" i="1" s="1"/>
  <c r="I79" i="1" s="1"/>
  <c r="E78" i="1"/>
  <c r="H78" i="1" s="1"/>
  <c r="I78" i="1" s="1"/>
  <c r="E77" i="1"/>
  <c r="H77" i="1" s="1"/>
  <c r="I77" i="1" s="1"/>
  <c r="E76" i="1"/>
  <c r="H76" i="1" s="1"/>
  <c r="I76" i="1" s="1"/>
  <c r="E75" i="1"/>
  <c r="H75" i="1" s="1"/>
  <c r="I75" i="1" s="1"/>
  <c r="E74" i="1"/>
  <c r="H74" i="1" s="1"/>
  <c r="I74" i="1" s="1"/>
  <c r="E73" i="1"/>
  <c r="H73" i="1" s="1"/>
  <c r="I73" i="1" s="1"/>
  <c r="E72" i="1"/>
  <c r="H72" i="1" s="1"/>
  <c r="J72" i="1" s="1"/>
  <c r="E71" i="1"/>
  <c r="H71" i="1" s="1"/>
  <c r="J71" i="1" s="1"/>
  <c r="E70" i="1"/>
  <c r="H70" i="1" s="1"/>
  <c r="J70" i="1" s="1"/>
  <c r="E69" i="1"/>
  <c r="H69" i="1" s="1"/>
  <c r="J69" i="1" s="1"/>
  <c r="E68" i="1"/>
  <c r="H68" i="1" s="1"/>
  <c r="I68" i="1" s="1"/>
  <c r="E67" i="1"/>
  <c r="H67" i="1" s="1"/>
  <c r="I67" i="1" s="1"/>
  <c r="E66" i="1"/>
  <c r="H66" i="1" s="1"/>
  <c r="I66" i="1" s="1"/>
  <c r="E65" i="1"/>
  <c r="H65" i="1" s="1"/>
  <c r="I65" i="1" s="1"/>
  <c r="E64" i="1"/>
  <c r="H64" i="1" s="1"/>
  <c r="I64" i="1" s="1"/>
  <c r="E63" i="1"/>
  <c r="H63" i="1" s="1"/>
  <c r="I63" i="1" s="1"/>
  <c r="E62" i="1"/>
  <c r="H62" i="1" s="1"/>
  <c r="I62" i="1" s="1"/>
  <c r="E61" i="1"/>
  <c r="H61" i="1" s="1"/>
  <c r="I61" i="1" s="1"/>
  <c r="E60" i="1"/>
  <c r="H60" i="1" s="1"/>
  <c r="I60" i="1" s="1"/>
  <c r="E59" i="1"/>
  <c r="H59" i="1" s="1"/>
  <c r="I59" i="1" s="1"/>
  <c r="E58" i="1"/>
  <c r="H58" i="1" s="1"/>
  <c r="J58" i="1" s="1"/>
  <c r="E57" i="1"/>
  <c r="H57" i="1" s="1"/>
  <c r="J57" i="1" s="1"/>
  <c r="E56" i="1"/>
  <c r="H56" i="1" s="1"/>
  <c r="J56" i="1" s="1"/>
  <c r="E55" i="1"/>
  <c r="H55" i="1" s="1"/>
  <c r="J55" i="1" s="1"/>
  <c r="E54" i="1"/>
  <c r="H54" i="1" s="1"/>
  <c r="J54" i="1" s="1"/>
  <c r="E53" i="1"/>
  <c r="E52" i="1"/>
  <c r="E51" i="1"/>
  <c r="H51" i="1" s="1"/>
  <c r="J51" i="1" s="1"/>
  <c r="E50" i="1"/>
  <c r="H50" i="1" s="1"/>
  <c r="J50" i="1" s="1"/>
  <c r="E49" i="1"/>
  <c r="E48" i="1"/>
  <c r="E47" i="1"/>
  <c r="H47" i="1" s="1"/>
  <c r="J47" i="1" s="1"/>
  <c r="E46" i="1"/>
  <c r="H46" i="1" s="1"/>
  <c r="J46" i="1" s="1"/>
  <c r="E45" i="1"/>
  <c r="E44" i="1"/>
  <c r="H44" i="1" s="1"/>
  <c r="J44" i="1" s="1"/>
  <c r="E43" i="1"/>
  <c r="H43" i="1" s="1"/>
  <c r="J43" i="1" s="1"/>
  <c r="E42" i="1"/>
  <c r="H42" i="1" s="1"/>
  <c r="J42" i="1" s="1"/>
  <c r="E41" i="1"/>
  <c r="E40" i="1"/>
  <c r="H40" i="1" s="1"/>
  <c r="J40" i="1" s="1"/>
  <c r="E39" i="1"/>
  <c r="H39" i="1" s="1"/>
  <c r="J39" i="1" s="1"/>
  <c r="E38" i="1"/>
  <c r="H38" i="1" s="1"/>
  <c r="J38" i="1" s="1"/>
  <c r="E37" i="1"/>
  <c r="E36" i="1"/>
  <c r="H36" i="1" s="1"/>
  <c r="J36" i="1" s="1"/>
  <c r="E35" i="1"/>
  <c r="H35" i="1" s="1"/>
  <c r="J35" i="1" s="1"/>
  <c r="E34" i="1"/>
  <c r="H34" i="1" s="1"/>
  <c r="J34" i="1" s="1"/>
  <c r="E33" i="1"/>
  <c r="H33" i="1" s="1"/>
  <c r="J33" i="1" s="1"/>
  <c r="E32" i="1"/>
  <c r="H32" i="1" s="1"/>
  <c r="J32" i="1" s="1"/>
  <c r="E31" i="1"/>
  <c r="H31" i="1" s="1"/>
  <c r="J31" i="1" s="1"/>
  <c r="E30" i="1"/>
  <c r="H30" i="1" s="1"/>
  <c r="J30" i="1" s="1"/>
  <c r="E29" i="1"/>
  <c r="H29" i="1" s="1"/>
  <c r="J29" i="1" s="1"/>
  <c r="E28" i="1"/>
  <c r="H28" i="1" s="1"/>
  <c r="J28" i="1" s="1"/>
  <c r="E27" i="1"/>
  <c r="H27" i="1" s="1"/>
  <c r="J27" i="1" s="1"/>
  <c r="E26" i="1"/>
  <c r="H26" i="1" s="1"/>
  <c r="J26" i="1" s="1"/>
  <c r="E25" i="1"/>
  <c r="H25" i="1" s="1"/>
  <c r="J25" i="1" s="1"/>
  <c r="E24" i="1"/>
  <c r="H24" i="1" s="1"/>
  <c r="J24" i="1" s="1"/>
  <c r="E23" i="1"/>
  <c r="H23" i="1" s="1"/>
  <c r="I23" i="1" s="1"/>
  <c r="E22" i="1"/>
  <c r="H22" i="1" s="1"/>
  <c r="I22" i="1" s="1"/>
  <c r="E21" i="1"/>
  <c r="H21" i="1" s="1"/>
  <c r="I21" i="1" s="1"/>
  <c r="E20" i="1"/>
  <c r="H20" i="1" s="1"/>
  <c r="J20" i="1" s="1"/>
  <c r="E19" i="1"/>
  <c r="H19" i="1" s="1"/>
  <c r="J19" i="1" s="1"/>
  <c r="E18" i="1"/>
  <c r="H18" i="1" s="1"/>
  <c r="I18" i="1" s="1"/>
  <c r="E17" i="1"/>
  <c r="H17" i="1" s="1"/>
  <c r="I17" i="1" s="1"/>
  <c r="E16" i="1"/>
  <c r="H16" i="1" s="1"/>
  <c r="I16" i="1" s="1"/>
  <c r="E15" i="1"/>
  <c r="H15" i="1" s="1"/>
  <c r="I15" i="1" s="1"/>
  <c r="E14" i="1"/>
  <c r="H14" i="1" s="1"/>
  <c r="I14" i="1" s="1"/>
  <c r="E13" i="1"/>
  <c r="H13" i="1" s="1"/>
  <c r="I13" i="1" s="1"/>
  <c r="E12" i="1"/>
  <c r="H12" i="1" s="1"/>
  <c r="I12" i="1" s="1"/>
  <c r="E11" i="1"/>
  <c r="H11" i="1" s="1"/>
  <c r="I11" i="1" s="1"/>
  <c r="E10" i="1"/>
  <c r="H10" i="1" s="1"/>
  <c r="I10" i="1" s="1"/>
  <c r="E9" i="1"/>
  <c r="H9" i="1" s="1"/>
  <c r="I9" i="1" s="1"/>
  <c r="E8" i="1"/>
  <c r="H8" i="1" s="1"/>
  <c r="E7" i="1"/>
  <c r="B5" i="1"/>
  <c r="B4" i="1"/>
  <c r="B3" i="1"/>
  <c r="B2" i="1"/>
  <c r="E203" i="1" l="1"/>
  <c r="I8" i="1"/>
  <c r="H41" i="1"/>
  <c r="J41" i="1" s="1"/>
  <c r="H49" i="1"/>
  <c r="J49" i="1" s="1"/>
  <c r="H52" i="1"/>
  <c r="J52" i="1" s="1"/>
  <c r="H7" i="1"/>
  <c r="H37" i="1"/>
  <c r="J37" i="1" s="1"/>
  <c r="H45" i="1"/>
  <c r="J45" i="1" s="1"/>
  <c r="H48" i="1"/>
  <c r="J48" i="1" s="1"/>
  <c r="H53" i="1"/>
  <c r="J53" i="1" s="1"/>
  <c r="J203" i="1" l="1"/>
  <c r="H203" i="1"/>
  <c r="I7" i="1"/>
  <c r="I20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PATRICIA NAVIA BOLIVAR</author>
    <author>HERNAN HUBEIMAR MOLINA HURTADO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SALDO FINAL = 0</t>
        </r>
      </text>
    </comment>
    <comment ref="A5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POLIZA DE SEGUROS DEBE AMORTIZARSE EN FORMA MENSUAL
</t>
        </r>
      </text>
    </comment>
    <comment ref="A6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AFLIACIONES A ASOCIACIONES DEBE AMORTIZARSE</t>
        </r>
      </text>
    </comment>
    <comment ref="C69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NATURALEZA CREDITO</t>
        </r>
      </text>
    </comment>
    <comment ref="D69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NATURALEZA CREDITO</t>
        </r>
      </text>
    </comment>
    <comment ref="C70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D70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1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D71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2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NATURALEZA CRÉDITO
DETERIORO SOFTWARE</t>
        </r>
      </text>
    </comment>
    <comment ref="D72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NATURALEZA CRÉDITO
DETERIORO SOFTWARE</t>
        </r>
      </text>
    </comment>
    <comment ref="A10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NO DEBE TENER MOVIMIENTO</t>
        </r>
      </text>
    </comment>
    <comment ref="C10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D10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0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D108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20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Cuenta correlación 133712</t>
        </r>
      </text>
    </comment>
    <comment ref="D120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Cuenta correlación 133712</t>
        </r>
      </text>
    </comment>
  </commentList>
</comments>
</file>

<file path=xl/sharedStrings.xml><?xml version="1.0" encoding="utf-8"?>
<sst xmlns="http://schemas.openxmlformats.org/spreadsheetml/2006/main" count="604" uniqueCount="403">
  <si>
    <t>FONDOS DE SERVICIOS EDUCATIVOS</t>
  </si>
  <si>
    <t>I</t>
  </si>
  <si>
    <t>CUENTA</t>
  </si>
  <si>
    <t>SALDO INICIAL</t>
  </si>
  <si>
    <t>MOV. DÉBITO</t>
  </si>
  <si>
    <t>MOV. CRÉDITO</t>
  </si>
  <si>
    <t>SALDO FINAL</t>
  </si>
  <si>
    <t>SALDO FINAL CTE</t>
  </si>
  <si>
    <t>SALDO FINAL NO CTE</t>
  </si>
  <si>
    <r>
      <rPr>
        <b/>
        <sz val="11"/>
        <color theme="1"/>
        <rFont val="Calibri"/>
        <family val="2"/>
        <scheme val="minor"/>
      </rPr>
      <t xml:space="preserve">CAJA </t>
    </r>
    <r>
      <rPr>
        <sz val="11"/>
        <color theme="1"/>
        <rFont val="Calibri"/>
        <family val="2"/>
        <scheme val="minor"/>
      </rPr>
      <t>Caja principal</t>
    </r>
  </si>
  <si>
    <t>D</t>
  </si>
  <si>
    <t>1.1.05.01</t>
  </si>
  <si>
    <r>
      <rPr>
        <b/>
        <sz val="11"/>
        <color theme="1"/>
        <rFont val="Calibri"/>
        <family val="2"/>
        <scheme val="minor"/>
      </rPr>
      <t>DEPÓSITOS EN INSTITUCIONES FINANCIERAS</t>
    </r>
    <r>
      <rPr>
        <sz val="11"/>
        <color theme="1"/>
        <rFont val="Calibri"/>
        <family val="2"/>
        <scheme val="minor"/>
      </rPr>
      <t xml:space="preserve"> Cuenta coriente</t>
    </r>
  </si>
  <si>
    <t>1.1.10.05</t>
  </si>
  <si>
    <r>
      <rPr>
        <b/>
        <sz val="11"/>
        <color theme="1"/>
        <rFont val="Calibri"/>
        <family val="2"/>
        <scheme val="minor"/>
      </rPr>
      <t>DEPÓSITOS EN INSTITUCIONES FINANCIERAS</t>
    </r>
    <r>
      <rPr>
        <sz val="11"/>
        <color theme="1"/>
        <rFont val="Calibri"/>
        <family val="2"/>
        <scheme val="minor"/>
      </rPr>
      <t xml:space="preserve"> Cuenta de ahorro</t>
    </r>
  </si>
  <si>
    <t>1.1.10.06</t>
  </si>
  <si>
    <r>
      <rPr>
        <b/>
        <sz val="11"/>
        <color theme="1"/>
        <rFont val="Calibri"/>
        <family val="2"/>
        <scheme val="minor"/>
      </rPr>
      <t>VENTA DE BIENES</t>
    </r>
    <r>
      <rPr>
        <sz val="11"/>
        <color theme="1"/>
        <rFont val="Calibri"/>
        <family val="2"/>
        <scheme val="minor"/>
      </rPr>
      <t xml:space="preserve"> Bienes producidos</t>
    </r>
  </si>
  <si>
    <t>1.3.16.04</t>
  </si>
  <si>
    <r>
      <rPr>
        <b/>
        <sz val="11"/>
        <color theme="1"/>
        <rFont val="Calibri"/>
        <family val="2"/>
        <scheme val="minor"/>
      </rPr>
      <t>PRESTACIÓN DE SERVICIOS</t>
    </r>
    <r>
      <rPr>
        <sz val="11"/>
        <color theme="1"/>
        <rFont val="Calibri"/>
        <family val="2"/>
        <scheme val="minor"/>
      </rPr>
      <t xml:space="preserve">     Servicios educativos</t>
    </r>
  </si>
  <si>
    <t>1.3.17.01</t>
  </si>
  <si>
    <r>
      <rPr>
        <b/>
        <sz val="11"/>
        <color theme="1"/>
        <rFont val="Calibri"/>
        <family val="2"/>
        <scheme val="minor"/>
      </rPr>
      <t>PRESTACIÓN DE SERVICIOS</t>
    </r>
    <r>
      <rPr>
        <sz val="11"/>
        <color theme="1"/>
        <rFont val="Calibri"/>
        <family val="2"/>
        <scheme val="minor"/>
      </rPr>
      <t xml:space="preserve"> Servicios de mantenimiento y reparación</t>
    </r>
  </si>
  <si>
    <t>1.3.17.30</t>
  </si>
  <si>
    <r>
      <rPr>
        <b/>
        <sz val="11"/>
        <color theme="1"/>
        <rFont val="Calibri"/>
        <family val="2"/>
        <scheme val="minor"/>
      </rPr>
      <t xml:space="preserve">PRESTACIÓN DE SERVICIOS </t>
    </r>
    <r>
      <rPr>
        <sz val="11"/>
        <color theme="1"/>
        <rFont val="Calibri"/>
        <family val="2"/>
        <scheme val="minor"/>
      </rPr>
      <t xml:space="preserve"> Otros servicios</t>
    </r>
  </si>
  <si>
    <t>1.3.17.90</t>
  </si>
  <si>
    <r>
      <rPr>
        <b/>
        <sz val="11"/>
        <color theme="1"/>
        <rFont val="Calibri"/>
        <family val="2"/>
        <scheme val="minor"/>
      </rPr>
      <t>TRANSFERENCIAS POR COBRAR</t>
    </r>
    <r>
      <rPr>
        <sz val="11"/>
        <color theme="1"/>
        <rFont val="Calibri"/>
        <family val="2"/>
        <scheme val="minor"/>
      </rPr>
      <t xml:space="preserve">  Otras transferencias</t>
    </r>
  </si>
  <si>
    <t>1.3.37.12</t>
  </si>
  <si>
    <r>
      <rPr>
        <b/>
        <sz val="11"/>
        <color theme="1"/>
        <rFont val="Calibri"/>
        <family val="2"/>
        <scheme val="minor"/>
      </rPr>
      <t>OTRAS CUENTAS POR COBRAR</t>
    </r>
    <r>
      <rPr>
        <sz val="11"/>
        <color theme="1"/>
        <rFont val="Calibri"/>
        <family val="2"/>
        <scheme val="minor"/>
      </rPr>
      <t xml:space="preserve"> Responsabilidades fiscales</t>
    </r>
  </si>
  <si>
    <t>1.3.84.32</t>
  </si>
  <si>
    <r>
      <rPr>
        <b/>
        <sz val="11"/>
        <color theme="1"/>
        <rFont val="Calibri"/>
        <family val="2"/>
        <scheme val="minor"/>
      </rPr>
      <t xml:space="preserve">OTRAS CUENTAS POR COBRAR </t>
    </r>
    <r>
      <rPr>
        <sz val="11"/>
        <color theme="1"/>
        <rFont val="Calibri"/>
        <family val="2"/>
        <scheme val="minor"/>
      </rPr>
      <t>Otros intereses por cobrar</t>
    </r>
  </si>
  <si>
    <t>1.3.84.36</t>
  </si>
  <si>
    <r>
      <rPr>
        <b/>
        <sz val="11"/>
        <color theme="1"/>
        <rFont val="Calibri"/>
        <family val="2"/>
        <scheme val="minor"/>
      </rPr>
      <t>OTRAS CUENTAS POR COBRAR</t>
    </r>
    <r>
      <rPr>
        <sz val="11"/>
        <color theme="1"/>
        <rFont val="Calibri"/>
        <family val="2"/>
        <scheme val="minor"/>
      </rPr>
      <t xml:space="preserve"> Arrendamiento operativo</t>
    </r>
  </si>
  <si>
    <t>1.3.84.39</t>
  </si>
  <si>
    <r>
      <rPr>
        <b/>
        <sz val="11"/>
        <color theme="1"/>
        <rFont val="Calibri"/>
        <family val="2"/>
        <scheme val="minor"/>
      </rPr>
      <t xml:space="preserve">OTRAS CUENTAS POR COBRAR </t>
    </r>
    <r>
      <rPr>
        <sz val="11"/>
        <color theme="1"/>
        <rFont val="Calibri"/>
        <family val="2"/>
        <scheme val="minor"/>
      </rPr>
      <t>Otras cuentas por cobrar</t>
    </r>
  </si>
  <si>
    <t>1.3.84.90</t>
  </si>
  <si>
    <r>
      <rPr>
        <b/>
        <sz val="11"/>
        <color theme="1"/>
        <rFont val="Calibri"/>
        <family val="2"/>
        <scheme val="minor"/>
      </rPr>
      <t xml:space="preserve">CUENTAS POR COBRAR DE DIFÍCIL RECAUDO </t>
    </r>
    <r>
      <rPr>
        <sz val="11"/>
        <color theme="1"/>
        <rFont val="Calibri"/>
        <family val="2"/>
        <scheme val="minor"/>
      </rPr>
      <t>Otras cuentas por cobrar de difícil recaudo</t>
    </r>
  </si>
  <si>
    <t>1.3.85.90</t>
  </si>
  <si>
    <r>
      <rPr>
        <b/>
        <sz val="11"/>
        <color theme="1"/>
        <rFont val="Calibri"/>
        <family val="2"/>
        <scheme val="minor"/>
      </rPr>
      <t>DETERIORO ACUMULADO DE CUENTAS POR COBRAR (CR)</t>
    </r>
    <r>
      <rPr>
        <sz val="11"/>
        <color theme="1"/>
        <rFont val="Calibri"/>
        <family val="2"/>
        <scheme val="minor"/>
      </rPr>
      <t xml:space="preserve"> Otras cuentas por cobrar</t>
    </r>
  </si>
  <si>
    <t>1.3.86.90</t>
  </si>
  <si>
    <r>
      <rPr>
        <b/>
        <sz val="11"/>
        <color theme="1"/>
        <rFont val="Calibri"/>
        <family val="2"/>
        <scheme val="minor"/>
      </rPr>
      <t>(INVENTARIOS) BIENES PRODUCIDOS</t>
    </r>
    <r>
      <rPr>
        <sz val="11"/>
        <color theme="1"/>
        <rFont val="Calibri"/>
        <family val="2"/>
        <scheme val="minor"/>
      </rPr>
      <t xml:space="preserve"> Productos agropecuarios, de silvicultura, avicultura y pesca</t>
    </r>
  </si>
  <si>
    <t>1.5.05.43</t>
  </si>
  <si>
    <r>
      <rPr>
        <b/>
        <sz val="11"/>
        <color theme="1"/>
        <rFont val="Calibri"/>
        <family val="2"/>
        <scheme val="minor"/>
      </rPr>
      <t xml:space="preserve">MERCANCÍAS EN EXISTENCIA </t>
    </r>
    <r>
      <rPr>
        <sz val="11"/>
        <color theme="1"/>
        <rFont val="Calibri"/>
        <family val="2"/>
        <scheme val="minor"/>
      </rPr>
      <t xml:space="preserve"> Semovientes</t>
    </r>
  </si>
  <si>
    <t>1.5.10.12</t>
  </si>
  <si>
    <r>
      <rPr>
        <b/>
        <sz val="11"/>
        <color theme="1"/>
        <rFont val="Calibri"/>
        <family val="2"/>
        <scheme val="minor"/>
      </rPr>
      <t xml:space="preserve">MERCANCÍAS EN EXISTENCIA </t>
    </r>
    <r>
      <rPr>
        <sz val="11"/>
        <color theme="1"/>
        <rFont val="Calibri"/>
        <family val="2"/>
        <scheme val="minor"/>
      </rPr>
      <t>Productos agropecuarios, de silvicultura, avicultura y pesca</t>
    </r>
  </si>
  <si>
    <t>1.5.10.42</t>
  </si>
  <si>
    <r>
      <rPr>
        <b/>
        <sz val="11"/>
        <color theme="1"/>
        <rFont val="Calibri"/>
        <family val="2"/>
        <scheme val="minor"/>
      </rPr>
      <t xml:space="preserve">SEMOVIENTES Y PLANTAS </t>
    </r>
    <r>
      <rPr>
        <sz val="11"/>
        <color theme="1"/>
        <rFont val="Calibri"/>
        <family val="2"/>
        <scheme val="minor"/>
      </rPr>
      <t xml:space="preserve"> Otros semovientes y plantas</t>
    </r>
  </si>
  <si>
    <t>1.6.10.90</t>
  </si>
  <si>
    <r>
      <rPr>
        <b/>
        <sz val="11"/>
        <color theme="1"/>
        <rFont val="Calibri"/>
        <family val="2"/>
        <scheme val="minor"/>
      </rPr>
      <t xml:space="preserve">EDIFICACIONES </t>
    </r>
    <r>
      <rPr>
        <sz val="11"/>
        <color theme="1"/>
        <rFont val="Calibri"/>
        <family val="2"/>
        <scheme val="minor"/>
      </rPr>
      <t>Colegios y escuelas</t>
    </r>
  </si>
  <si>
    <t>1.6.40.09</t>
  </si>
  <si>
    <r>
      <rPr>
        <b/>
        <sz val="11"/>
        <color theme="1"/>
        <rFont val="Calibri"/>
        <family val="2"/>
        <scheme val="minor"/>
      </rPr>
      <t>MAQUINARIA Y EQUIPO</t>
    </r>
    <r>
      <rPr>
        <sz val="11"/>
        <color theme="1"/>
        <rFont val="Calibri"/>
        <family val="2"/>
        <scheme val="minor"/>
      </rPr>
      <t xml:space="preserve"> Maquinaria industrial</t>
    </r>
  </si>
  <si>
    <t>1.6.55.04</t>
  </si>
  <si>
    <r>
      <rPr>
        <b/>
        <sz val="11"/>
        <color theme="1"/>
        <rFont val="Calibri"/>
        <family val="2"/>
        <scheme val="minor"/>
      </rPr>
      <t>MAQUINARIA Y EQUIPO</t>
    </r>
    <r>
      <rPr>
        <sz val="11"/>
        <color theme="1"/>
        <rFont val="Calibri"/>
        <family val="2"/>
        <scheme val="minor"/>
      </rPr>
      <t xml:space="preserve"> Equipo de música</t>
    </r>
  </si>
  <si>
    <t>1.6.55.05</t>
  </si>
  <si>
    <r>
      <rPr>
        <b/>
        <sz val="11"/>
        <color theme="1"/>
        <rFont val="Calibri"/>
        <family val="2"/>
        <scheme val="minor"/>
      </rPr>
      <t>MAQUINARIA Y EQUIPO</t>
    </r>
    <r>
      <rPr>
        <sz val="11"/>
        <color theme="1"/>
        <rFont val="Calibri"/>
        <family val="2"/>
        <scheme val="minor"/>
      </rPr>
      <t xml:space="preserve"> Equipo de recreación y deporte</t>
    </r>
  </si>
  <si>
    <t>1.6.55.06</t>
  </si>
  <si>
    <r>
      <rPr>
        <b/>
        <sz val="11"/>
        <color theme="1"/>
        <rFont val="Calibri"/>
        <family val="2"/>
        <scheme val="minor"/>
      </rPr>
      <t>MAQUINARIA Y EQUIPO</t>
    </r>
    <r>
      <rPr>
        <sz val="11"/>
        <color theme="1"/>
        <rFont val="Calibri"/>
        <family val="2"/>
        <scheme val="minor"/>
      </rPr>
      <t xml:space="preserve"> Equipo agropecuario, de silvicultura, avicultura y pesca</t>
    </r>
  </si>
  <si>
    <t>1.6.55.08</t>
  </si>
  <si>
    <r>
      <rPr>
        <b/>
        <sz val="11"/>
        <color theme="1"/>
        <rFont val="Calibri"/>
        <family val="2"/>
        <scheme val="minor"/>
      </rPr>
      <t>MAQUINARIA Y EQUIPO</t>
    </r>
    <r>
      <rPr>
        <sz val="11"/>
        <color theme="1"/>
        <rFont val="Calibri"/>
        <family val="2"/>
        <scheme val="minor"/>
      </rPr>
      <t xml:space="preserve"> Equipo de enseñanza</t>
    </r>
  </si>
  <si>
    <t>1.6.55.09</t>
  </si>
  <si>
    <r>
      <rPr>
        <b/>
        <sz val="11"/>
        <color theme="1"/>
        <rFont val="Calibri"/>
        <family val="2"/>
        <scheme val="minor"/>
      </rPr>
      <t>MAQUINARIA Y EQUIPO</t>
    </r>
    <r>
      <rPr>
        <sz val="11"/>
        <color theme="1"/>
        <rFont val="Calibri"/>
        <family val="2"/>
        <scheme val="minor"/>
      </rPr>
      <t xml:space="preserve"> Herramientas y accesorios</t>
    </r>
  </si>
  <si>
    <t>1.6.55.11</t>
  </si>
  <si>
    <r>
      <rPr>
        <b/>
        <sz val="11"/>
        <color theme="1"/>
        <rFont val="Calibri"/>
        <family val="2"/>
        <scheme val="minor"/>
      </rPr>
      <t>MAQUINARIA Y EQUIPO</t>
    </r>
    <r>
      <rPr>
        <sz val="11"/>
        <color theme="1"/>
        <rFont val="Calibri"/>
        <family val="2"/>
        <scheme val="minor"/>
      </rPr>
      <t xml:space="preserve"> Equipo de ayuda audiovisual</t>
    </r>
  </si>
  <si>
    <t>1.6.55.22</t>
  </si>
  <si>
    <r>
      <rPr>
        <b/>
        <sz val="11"/>
        <color theme="1"/>
        <rFont val="Calibri"/>
        <family val="2"/>
        <scheme val="minor"/>
      </rPr>
      <t>MAQUINARIA Y EQUIPO</t>
    </r>
    <r>
      <rPr>
        <sz val="11"/>
        <color theme="1"/>
        <rFont val="Calibri"/>
        <family val="2"/>
        <scheme val="minor"/>
      </rPr>
      <t xml:space="preserve"> Equipo de aseo</t>
    </r>
  </si>
  <si>
    <t>1.6.55.23</t>
  </si>
  <si>
    <r>
      <rPr>
        <b/>
        <sz val="11"/>
        <color theme="1"/>
        <rFont val="Calibri"/>
        <family val="2"/>
        <scheme val="minor"/>
      </rPr>
      <t>MAQUINARIA Y EQUIPO</t>
    </r>
    <r>
      <rPr>
        <sz val="11"/>
        <color theme="1"/>
        <rFont val="Calibri"/>
        <family val="2"/>
        <scheme val="minor"/>
      </rPr>
      <t xml:space="preserve"> Otra maquinaria y equipo</t>
    </r>
  </si>
  <si>
    <t>1.6.55.90</t>
  </si>
  <si>
    <r>
      <rPr>
        <b/>
        <sz val="11"/>
        <color theme="1"/>
        <rFont val="Calibri"/>
        <family val="2"/>
        <scheme val="minor"/>
      </rPr>
      <t>EQUIPO MÉDICO Y CIENTÍFICO</t>
    </r>
    <r>
      <rPr>
        <sz val="11"/>
        <color theme="1"/>
        <rFont val="Calibri"/>
        <family val="2"/>
        <scheme val="minor"/>
      </rPr>
      <t xml:space="preserve"> Equipo de laboratorio</t>
    </r>
  </si>
  <si>
    <t>1.6.60.02</t>
  </si>
  <si>
    <r>
      <rPr>
        <b/>
        <sz val="11"/>
        <color theme="1"/>
        <rFont val="Calibri"/>
        <family val="2"/>
        <scheme val="minor"/>
      </rPr>
      <t>MUEBLES, ENSERES Y EQUIPO DE OFICINA</t>
    </r>
    <r>
      <rPr>
        <sz val="11"/>
        <color theme="1"/>
        <rFont val="Calibri"/>
        <family val="2"/>
        <scheme val="minor"/>
      </rPr>
      <t xml:space="preserve"> Muebles y enseres</t>
    </r>
  </si>
  <si>
    <t>1.6.65.01</t>
  </si>
  <si>
    <r>
      <rPr>
        <b/>
        <sz val="11"/>
        <color theme="1"/>
        <rFont val="Calibri"/>
        <family val="2"/>
        <scheme val="minor"/>
      </rPr>
      <t>MUEBLES, ENSERES Y EQUIPO DE OFICINA</t>
    </r>
    <r>
      <rPr>
        <sz val="11"/>
        <color theme="1"/>
        <rFont val="Calibri"/>
        <family val="2"/>
        <scheme val="minor"/>
      </rPr>
      <t xml:space="preserve"> Equipo y máquina de oficina</t>
    </r>
  </si>
  <si>
    <t>1.6.65.02</t>
  </si>
  <si>
    <r>
      <rPr>
        <b/>
        <sz val="11"/>
        <color theme="1"/>
        <rFont val="Calibri"/>
        <family val="2"/>
        <scheme val="minor"/>
      </rPr>
      <t>MUEBLES, ENSERES Y EQUIPO DE OFICINA</t>
    </r>
    <r>
      <rPr>
        <sz val="11"/>
        <color theme="1"/>
        <rFont val="Calibri"/>
        <family val="2"/>
        <scheme val="minor"/>
      </rPr>
      <t xml:space="preserve"> Otros muebles, enseres y equipo de oficina</t>
    </r>
  </si>
  <si>
    <t>1.6.65.90</t>
  </si>
  <si>
    <r>
      <rPr>
        <b/>
        <sz val="11"/>
        <color theme="1"/>
        <rFont val="Calibri"/>
        <family val="2"/>
        <scheme val="minor"/>
      </rPr>
      <t>EQUIPOS DE COMUNICACIÓN Y COMPUTACIÓN</t>
    </r>
    <r>
      <rPr>
        <sz val="11"/>
        <color theme="1"/>
        <rFont val="Calibri"/>
        <family val="2"/>
        <scheme val="minor"/>
      </rPr>
      <t xml:space="preserve"> Equipo de comunicación</t>
    </r>
  </si>
  <si>
    <t>1.6.70.01</t>
  </si>
  <si>
    <r>
      <rPr>
        <b/>
        <sz val="11"/>
        <color theme="1"/>
        <rFont val="Calibri"/>
        <family val="2"/>
        <scheme val="minor"/>
      </rPr>
      <t>EQUIPOS DE COMUNICACIÓN Y COMPUTACIÓN</t>
    </r>
    <r>
      <rPr>
        <sz val="11"/>
        <color theme="1"/>
        <rFont val="Calibri"/>
        <family val="2"/>
        <scheme val="minor"/>
      </rPr>
      <t xml:space="preserve"> Equipo de computación</t>
    </r>
  </si>
  <si>
    <t>1.6.70.02</t>
  </si>
  <si>
    <r>
      <t xml:space="preserve">EQUIPOS DE COMUNICACIÓN Y COMPUTACIÓN </t>
    </r>
    <r>
      <rPr>
        <sz val="11"/>
        <color theme="1"/>
        <rFont val="Calibri"/>
        <family val="2"/>
        <scheme val="minor"/>
      </rPr>
      <t>Otros equipos de comunicación y computación</t>
    </r>
  </si>
  <si>
    <t>1.6.70.90</t>
  </si>
  <si>
    <r>
      <rPr>
        <b/>
        <sz val="11"/>
        <color theme="1"/>
        <rFont val="Calibri"/>
        <family val="2"/>
        <scheme val="minor"/>
      </rPr>
      <t>EQUIPOS DE TRANSPORTE, TRACCIÓN Y ELEVACIÓN</t>
    </r>
    <r>
      <rPr>
        <sz val="11"/>
        <color theme="1"/>
        <rFont val="Calibri"/>
        <family val="2"/>
        <scheme val="minor"/>
      </rPr>
      <t xml:space="preserve"> Terrestre</t>
    </r>
  </si>
  <si>
    <t>1.6.75.02</t>
  </si>
  <si>
    <r>
      <rPr>
        <b/>
        <sz val="11"/>
        <color theme="1"/>
        <rFont val="Calibri"/>
        <family val="2"/>
        <scheme val="minor"/>
      </rPr>
      <t>EQUIPOS DE COMEDOR, COCINA, DESPENSA Y HOTELERÍA</t>
    </r>
    <r>
      <rPr>
        <sz val="11"/>
        <color theme="1"/>
        <rFont val="Calibri"/>
        <family val="2"/>
        <scheme val="minor"/>
      </rPr>
      <t xml:space="preserve">  Equipo de restaurante y cafetería</t>
    </r>
  </si>
  <si>
    <t>1.6.80.02</t>
  </si>
  <si>
    <r>
      <rPr>
        <b/>
        <sz val="11"/>
        <color theme="1"/>
        <rFont val="Calibri"/>
        <family val="2"/>
        <scheme val="minor"/>
      </rPr>
      <t>EQUIPOS DE COMEDOR, COCINA, DESPENSA Y HOTELERÍA</t>
    </r>
    <r>
      <rPr>
        <sz val="11"/>
        <color theme="1"/>
        <rFont val="Calibri"/>
        <family val="2"/>
        <scheme val="minor"/>
      </rPr>
      <t xml:space="preserve">  Equipos de comedor, cocina, despensa y hotelería pendientes de legalizar</t>
    </r>
  </si>
  <si>
    <t>1.6.80.05</t>
  </si>
  <si>
    <t>3.1.10.01</t>
  </si>
  <si>
    <r>
      <rPr>
        <b/>
        <sz val="11"/>
        <color theme="1"/>
        <rFont val="Calibri"/>
        <family val="2"/>
        <scheme val="minor"/>
      </rPr>
      <t>EQUIPOS DE COMEDOR, COCINA, DESPENSA Y HOTELERÍA</t>
    </r>
    <r>
      <rPr>
        <sz val="11"/>
        <color theme="1"/>
        <rFont val="Calibri"/>
        <family val="2"/>
        <scheme val="minor"/>
      </rPr>
      <t xml:space="preserve">  Otros equipos de comedor, cocina, despensa y hotelería</t>
    </r>
  </si>
  <si>
    <t>1.6.80.90</t>
  </si>
  <si>
    <t>3.1.10.02</t>
  </si>
  <si>
    <r>
      <rPr>
        <b/>
        <sz val="11"/>
        <color theme="1"/>
        <rFont val="Calibri"/>
        <family val="2"/>
        <scheme val="minor"/>
      </rPr>
      <t>BIENES DE ARTE Y CULTURA</t>
    </r>
    <r>
      <rPr>
        <sz val="11"/>
        <color theme="1"/>
        <rFont val="Calibri"/>
        <family val="2"/>
        <scheme val="minor"/>
      </rPr>
      <t xml:space="preserve">  Elementos musicales</t>
    </r>
  </si>
  <si>
    <t>1.6.81.06</t>
  </si>
  <si>
    <t>5.9.05.01</t>
  </si>
  <si>
    <r>
      <rPr>
        <b/>
        <sz val="11"/>
        <color theme="1"/>
        <rFont val="Calibri"/>
        <family val="2"/>
        <scheme val="minor"/>
      </rPr>
      <t>BIENES DE ARTE Y CULTURA</t>
    </r>
    <r>
      <rPr>
        <sz val="11"/>
        <color theme="1"/>
        <rFont val="Calibri"/>
        <family val="2"/>
        <scheme val="minor"/>
      </rPr>
      <t xml:space="preserve">  Libros y publicaciones de investigación y consulta</t>
    </r>
  </si>
  <si>
    <t>1.6.81.07</t>
  </si>
  <si>
    <r>
      <rPr>
        <b/>
        <sz val="11"/>
        <color theme="1"/>
        <rFont val="Calibri"/>
        <family val="2"/>
        <scheme val="minor"/>
      </rPr>
      <t>BIENES DE ARTE Y CULTURA</t>
    </r>
    <r>
      <rPr>
        <sz val="11"/>
        <color theme="1"/>
        <rFont val="Calibri"/>
        <family val="2"/>
        <scheme val="minor"/>
      </rPr>
      <t xml:space="preserve">  Otros bienes de arte y cultura</t>
    </r>
  </si>
  <si>
    <t>1.6.81.90</t>
  </si>
  <si>
    <r>
      <rPr>
        <b/>
        <sz val="11"/>
        <color theme="1"/>
        <rFont val="Calibri"/>
        <family val="2"/>
        <scheme val="minor"/>
      </rPr>
      <t>DEPRECIACIÓN ACUMULADA DE PROPIEDADES, PLANTA Y EQUIPO (CR)</t>
    </r>
    <r>
      <rPr>
        <sz val="11"/>
        <color theme="1"/>
        <rFont val="Calibri"/>
        <family val="2"/>
        <scheme val="minor"/>
      </rPr>
      <t xml:space="preserve"> Edificaciones</t>
    </r>
  </si>
  <si>
    <t>1.6.85.01</t>
  </si>
  <si>
    <r>
      <rPr>
        <b/>
        <sz val="11"/>
        <color theme="1"/>
        <rFont val="Calibri"/>
        <family val="2"/>
        <scheme val="minor"/>
      </rPr>
      <t xml:space="preserve">DEPRECIACIÓN ACUMULADA DE PROPIEDADES, PLANTA Y EQUIPO (CR)  </t>
    </r>
    <r>
      <rPr>
        <sz val="11"/>
        <color theme="1"/>
        <rFont val="Calibri"/>
        <family val="2"/>
        <scheme val="minor"/>
      </rPr>
      <t>Maquinaria y equipo</t>
    </r>
  </si>
  <si>
    <t>1.6.85.04</t>
  </si>
  <si>
    <r>
      <t xml:space="preserve">DEPRECIACIÓN ACUMULADA DE PROPIEDADES, PLANTA Y EQUIPO (CR) </t>
    </r>
    <r>
      <rPr>
        <sz val="11"/>
        <color theme="1"/>
        <rFont val="Calibri"/>
        <family val="2"/>
        <scheme val="minor"/>
      </rPr>
      <t xml:space="preserve"> Equipo médico y científico</t>
    </r>
  </si>
  <si>
    <t>1.6.85.05</t>
  </si>
  <si>
    <r>
      <t xml:space="preserve">DEPRECIACIÓN ACUMULADA DE PROPIEDADES, PLANTA Y EQUIPO (CR) </t>
    </r>
    <r>
      <rPr>
        <sz val="11"/>
        <color theme="1"/>
        <rFont val="Calibri"/>
        <family val="2"/>
        <scheme val="minor"/>
      </rPr>
      <t xml:space="preserve"> Muebles, enseres y equipo de oficina</t>
    </r>
  </si>
  <si>
    <t>1.6.85.06</t>
  </si>
  <si>
    <r>
      <t xml:space="preserve">DEPRECIACIÓN ACUMULADA DE PROPIEDADES, PLANTA Y EQUIPO (CR) </t>
    </r>
    <r>
      <rPr>
        <sz val="11"/>
        <color theme="1"/>
        <rFont val="Calibri"/>
        <family val="2"/>
        <scheme val="minor"/>
      </rPr>
      <t xml:space="preserve"> Equipos de comunicación y computación</t>
    </r>
  </si>
  <si>
    <t>1.6.85.07</t>
  </si>
  <si>
    <r>
      <t xml:space="preserve">DEPRECIACIÓN ACUMULADA DE PROPIEDADES, PLANTA Y EQUIPO (CR) </t>
    </r>
    <r>
      <rPr>
        <sz val="11"/>
        <color theme="1"/>
        <rFont val="Calibri"/>
        <family val="2"/>
        <scheme val="minor"/>
      </rPr>
      <t>Equipos de comedor, cocina, despensa y hotelería</t>
    </r>
  </si>
  <si>
    <t>1.6.85.09</t>
  </si>
  <si>
    <r>
      <t xml:space="preserve">DEPRECIACIÓN ACUMULADA DE PROPIEDADES, PLANTA Y EQUIPO (CR) </t>
    </r>
    <r>
      <rPr>
        <sz val="11"/>
        <color theme="1"/>
        <rFont val="Calibri"/>
        <family val="2"/>
        <scheme val="minor"/>
      </rPr>
      <t>Semovientes y plantas</t>
    </r>
  </si>
  <si>
    <t>1.6.85.10</t>
  </si>
  <si>
    <r>
      <t xml:space="preserve">DEPRECIACIÓN ACUMULADA DE PROPIEDADES, PLANTA Y EQUIPO (CR) </t>
    </r>
    <r>
      <rPr>
        <sz val="11"/>
        <color theme="1"/>
        <rFont val="Calibri"/>
        <family val="2"/>
        <scheme val="minor"/>
      </rPr>
      <t>Bienes de arte y cultura</t>
    </r>
  </si>
  <si>
    <t>1.6.85.12</t>
  </si>
  <si>
    <r>
      <rPr>
        <b/>
        <sz val="11"/>
        <color theme="1"/>
        <rFont val="Calibri"/>
        <family val="2"/>
        <scheme val="minor"/>
      </rPr>
      <t>DETERIORO ACUMULADO DE PROPIEDADES, PLANTA Y EQUIPO (CR)</t>
    </r>
    <r>
      <rPr>
        <sz val="11"/>
        <color theme="1"/>
        <rFont val="Calibri"/>
        <family val="2"/>
        <scheme val="minor"/>
      </rPr>
      <t xml:space="preserve"> Maquinaria y equipo</t>
    </r>
  </si>
  <si>
    <t>1.6.95.08</t>
  </si>
  <si>
    <r>
      <rPr>
        <b/>
        <sz val="11"/>
        <color theme="1"/>
        <rFont val="Calibri"/>
        <family val="2"/>
        <scheme val="minor"/>
      </rPr>
      <t>DETERIORO ACUMULADO DE PROPIEDADES, PLANTA Y EQUIPO (CR)</t>
    </r>
    <r>
      <rPr>
        <sz val="11"/>
        <color theme="1"/>
        <rFont val="Calibri"/>
        <family val="2"/>
        <scheme val="minor"/>
      </rPr>
      <t xml:space="preserve"> Muebles, enseres y equipo de oficina</t>
    </r>
  </si>
  <si>
    <t>1.6.95.10</t>
  </si>
  <si>
    <r>
      <rPr>
        <b/>
        <sz val="11"/>
        <color theme="1"/>
        <rFont val="Calibri"/>
        <family val="2"/>
        <scheme val="minor"/>
      </rPr>
      <t>BIENES Y SERVICIOS PAGADOS POR ANTICIPADO</t>
    </r>
    <r>
      <rPr>
        <sz val="11"/>
        <color theme="1"/>
        <rFont val="Calibri"/>
        <family val="2"/>
        <scheme val="minor"/>
      </rPr>
      <t xml:space="preserve"> Seguros</t>
    </r>
  </si>
  <si>
    <t>1.9.05.01</t>
  </si>
  <si>
    <r>
      <rPr>
        <b/>
        <sz val="11"/>
        <color theme="1"/>
        <rFont val="Calibri"/>
        <family val="2"/>
        <scheme val="minor"/>
      </rPr>
      <t>BIENES Y SERVICIOS PAGADOS POR ANTICIPADO</t>
    </r>
    <r>
      <rPr>
        <sz val="11"/>
        <color theme="1"/>
        <rFont val="Calibri"/>
        <family val="2"/>
        <scheme val="minor"/>
      </rPr>
      <t xml:space="preserve"> Impresos, publicaciones, suscripciones y afiliaciones</t>
    </r>
  </si>
  <si>
    <t>1.9.05.05</t>
  </si>
  <si>
    <r>
      <rPr>
        <b/>
        <sz val="11"/>
        <color theme="1"/>
        <rFont val="Calibri"/>
        <family val="2"/>
        <scheme val="minor"/>
      </rPr>
      <t>BIENES Y SERVICIOS PAGADOS POR ANTICIPADO</t>
    </r>
    <r>
      <rPr>
        <sz val="11"/>
        <color theme="1"/>
        <rFont val="Calibri"/>
        <family val="2"/>
        <scheme val="minor"/>
      </rPr>
      <t xml:space="preserve">  Bienes y servicios</t>
    </r>
  </si>
  <si>
    <t>1.9.05.14</t>
  </si>
  <si>
    <r>
      <rPr>
        <b/>
        <sz val="11"/>
        <color theme="1"/>
        <rFont val="Calibri"/>
        <family val="2"/>
        <scheme val="minor"/>
      </rPr>
      <t>DERECHOS DE COMPENSACIONES POR IMPUESTOS Y CONTRIBUCIONES</t>
    </r>
    <r>
      <rPr>
        <sz val="11"/>
        <color theme="1"/>
        <rFont val="Calibri"/>
        <family val="2"/>
        <scheme val="minor"/>
      </rPr>
      <t xml:space="preserve"> Retención en la fuente</t>
    </r>
  </si>
  <si>
    <t>1.9.07.02</t>
  </si>
  <si>
    <r>
      <rPr>
        <b/>
        <sz val="11"/>
        <color theme="1"/>
        <rFont val="Calibri"/>
        <family val="2"/>
        <scheme val="minor"/>
      </rPr>
      <t>DERECHOS DE COMPENSACIONES POR IMPUESTOS Y CONTRIBUCIONES</t>
    </r>
    <r>
      <rPr>
        <sz val="11"/>
        <color theme="1"/>
        <rFont val="Calibri"/>
        <family val="2"/>
        <scheme val="minor"/>
      </rPr>
      <t xml:space="preserve"> Otros derechos de compensaciones por impuestos y contribuciones</t>
    </r>
  </si>
  <si>
    <t>1.9.07.90</t>
  </si>
  <si>
    <r>
      <rPr>
        <b/>
        <sz val="11"/>
        <color theme="1"/>
        <rFont val="Calibri"/>
        <family val="2"/>
        <scheme val="minor"/>
      </rPr>
      <t>ACTIVOS INTANGIBLES</t>
    </r>
    <r>
      <rPr>
        <sz val="11"/>
        <color theme="1"/>
        <rFont val="Calibri"/>
        <family val="2"/>
        <scheme val="minor"/>
      </rPr>
      <t xml:space="preserve"> Derechos</t>
    </r>
  </si>
  <si>
    <t>1.9.70.05</t>
  </si>
  <si>
    <r>
      <rPr>
        <b/>
        <sz val="11"/>
        <color theme="1"/>
        <rFont val="Calibri"/>
        <family val="2"/>
        <scheme val="minor"/>
      </rPr>
      <t>ACTIVOS INTANGIBLES</t>
    </r>
    <r>
      <rPr>
        <sz val="11"/>
        <color theme="1"/>
        <rFont val="Calibri"/>
        <family val="2"/>
        <scheme val="minor"/>
      </rPr>
      <t xml:space="preserve"> Licencias</t>
    </r>
  </si>
  <si>
    <t>1.9.70.07</t>
  </si>
  <si>
    <r>
      <rPr>
        <b/>
        <sz val="11"/>
        <color theme="1"/>
        <rFont val="Calibri"/>
        <family val="2"/>
        <scheme val="minor"/>
      </rPr>
      <t>ACTIVOS INTANGIBLES</t>
    </r>
    <r>
      <rPr>
        <sz val="11"/>
        <color theme="1"/>
        <rFont val="Calibri"/>
        <family val="2"/>
        <scheme val="minor"/>
      </rPr>
      <t xml:space="preserve"> Softwares</t>
    </r>
  </si>
  <si>
    <t>1.9.70.08</t>
  </si>
  <si>
    <r>
      <rPr>
        <b/>
        <sz val="11"/>
        <color theme="1"/>
        <rFont val="Calibri"/>
        <family val="2"/>
        <scheme val="minor"/>
      </rPr>
      <t>ACTIVOS INTANGIBLES</t>
    </r>
    <r>
      <rPr>
        <sz val="11"/>
        <color theme="1"/>
        <rFont val="Calibri"/>
        <family val="2"/>
        <scheme val="minor"/>
      </rPr>
      <t xml:space="preserve"> Activos intangibles en fase de desarrollo</t>
    </r>
  </si>
  <si>
    <t>1.9.70.10</t>
  </si>
  <si>
    <r>
      <rPr>
        <b/>
        <sz val="11"/>
        <color theme="1"/>
        <rFont val="Calibri"/>
        <family val="2"/>
        <scheme val="minor"/>
      </rPr>
      <t>ACTIVOS INTANGIBLES</t>
    </r>
    <r>
      <rPr>
        <sz val="11"/>
        <color theme="1"/>
        <rFont val="Calibri"/>
        <family val="2"/>
        <scheme val="minor"/>
      </rPr>
      <t xml:space="preserve"> Otros activos intangibles</t>
    </r>
  </si>
  <si>
    <t>1.9.70.90</t>
  </si>
  <si>
    <r>
      <rPr>
        <b/>
        <sz val="11"/>
        <rFont val="Calibri"/>
        <family val="2"/>
        <scheme val="minor"/>
      </rPr>
      <t>AMORTIZACIÓN ACUMULADA DE ACTIVOS INTANGIBLES (CR)</t>
    </r>
    <r>
      <rPr>
        <sz val="11"/>
        <rFont val="Calibri"/>
        <family val="2"/>
        <scheme val="minor"/>
      </rPr>
      <t xml:space="preserve"> Licencias</t>
    </r>
  </si>
  <si>
    <t>1.9.75.07</t>
  </si>
  <si>
    <r>
      <rPr>
        <b/>
        <sz val="11"/>
        <rFont val="Calibri"/>
        <family val="2"/>
        <scheme val="minor"/>
      </rPr>
      <t>AMORTIZACIÓN ACUMULADA DE ACTIVOS INTANGIBLES (CR)</t>
    </r>
    <r>
      <rPr>
        <sz val="11"/>
        <rFont val="Calibri"/>
        <family val="2"/>
        <scheme val="minor"/>
      </rPr>
      <t xml:space="preserve"> Softwares</t>
    </r>
  </si>
  <si>
    <t>1.9.75.08</t>
  </si>
  <si>
    <r>
      <rPr>
        <b/>
        <sz val="11"/>
        <rFont val="Calibri"/>
        <family val="2"/>
        <scheme val="minor"/>
      </rPr>
      <t>AMORTIZACIÓN ACUMULADA DE ACTIVOS INTANGIBLES (CR)</t>
    </r>
    <r>
      <rPr>
        <sz val="11"/>
        <rFont val="Calibri"/>
        <family val="2"/>
        <scheme val="minor"/>
      </rPr>
      <t xml:space="preserve"> Otros activos intangibles</t>
    </r>
  </si>
  <si>
    <t>1.9.75.90</t>
  </si>
  <si>
    <r>
      <rPr>
        <b/>
        <sz val="11"/>
        <color theme="1"/>
        <rFont val="Calibri"/>
        <family val="2"/>
        <scheme val="minor"/>
      </rPr>
      <t>DETERIORO ACUMULADO DE ACTIVOS INTANGIBLES (CR)</t>
    </r>
    <r>
      <rPr>
        <sz val="11"/>
        <color theme="1"/>
        <rFont val="Calibri"/>
        <family val="2"/>
        <scheme val="minor"/>
      </rPr>
      <t xml:space="preserve"> Softwares</t>
    </r>
  </si>
  <si>
    <t>1.9.76.07</t>
  </si>
  <si>
    <r>
      <rPr>
        <b/>
        <sz val="11"/>
        <color theme="1"/>
        <rFont val="Calibri"/>
        <family val="2"/>
        <scheme val="minor"/>
      </rPr>
      <t>CUENTAS POR PAGAR</t>
    </r>
    <r>
      <rPr>
        <sz val="11"/>
        <color theme="1"/>
        <rFont val="Calibri"/>
        <family val="2"/>
        <scheme val="minor"/>
      </rPr>
      <t xml:space="preserve"> Bienes y servicios</t>
    </r>
  </si>
  <si>
    <t>2.4.01.01</t>
  </si>
  <si>
    <r>
      <rPr>
        <b/>
        <sz val="11"/>
        <color theme="1"/>
        <rFont val="Calibri"/>
        <family val="2"/>
        <scheme val="minor"/>
      </rPr>
      <t>CUENTAS POR PAGAR</t>
    </r>
    <r>
      <rPr>
        <sz val="11"/>
        <color theme="1"/>
        <rFont val="Calibri"/>
        <family val="2"/>
        <scheme val="minor"/>
      </rPr>
      <t xml:space="preserve"> Proyectos de inversión</t>
    </r>
  </si>
  <si>
    <t>2.4.01.02</t>
  </si>
  <si>
    <r>
      <rPr>
        <b/>
        <sz val="11"/>
        <color theme="1"/>
        <rFont val="Calibri"/>
        <family val="2"/>
        <scheme val="minor"/>
      </rPr>
      <t>RECURSOS A FAVOR DE TERCEROS</t>
    </r>
    <r>
      <rPr>
        <sz val="11"/>
        <color theme="1"/>
        <rFont val="Calibri"/>
        <family val="2"/>
        <scheme val="minor"/>
      </rPr>
      <t xml:space="preserve"> Otros recursos a favor de terceros</t>
    </r>
  </si>
  <si>
    <t>2.4.07.90</t>
  </si>
  <si>
    <r>
      <rPr>
        <b/>
        <sz val="11"/>
        <color theme="1"/>
        <rFont val="Calibri"/>
        <family val="2"/>
        <scheme val="minor"/>
      </rPr>
      <t>RETENCIÓN EN LA FUENTE E IMPUESTO DE TIMBRE</t>
    </r>
    <r>
      <rPr>
        <sz val="11"/>
        <color theme="1"/>
        <rFont val="Calibri"/>
        <family val="2"/>
        <scheme val="minor"/>
      </rPr>
      <t xml:space="preserve"> Honorarios</t>
    </r>
  </si>
  <si>
    <t>2.4.36.03</t>
  </si>
  <si>
    <r>
      <rPr>
        <b/>
        <sz val="11"/>
        <color theme="1"/>
        <rFont val="Calibri"/>
        <family val="2"/>
        <scheme val="minor"/>
      </rPr>
      <t>RETENCIÓN EN LA FUENTE E IMPUESTO DE TIMBRE</t>
    </r>
    <r>
      <rPr>
        <sz val="11"/>
        <color theme="1"/>
        <rFont val="Calibri"/>
        <family val="2"/>
        <scheme val="minor"/>
      </rPr>
      <t xml:space="preserve"> Comisiones</t>
    </r>
  </si>
  <si>
    <t>2.4.36.04</t>
  </si>
  <si>
    <r>
      <rPr>
        <b/>
        <sz val="11"/>
        <color theme="1"/>
        <rFont val="Calibri"/>
        <family val="2"/>
        <scheme val="minor"/>
      </rPr>
      <t>RETENCIÓN EN LA FUENTE E IMPUESTO DE TIMBRE</t>
    </r>
    <r>
      <rPr>
        <sz val="11"/>
        <color theme="1"/>
        <rFont val="Calibri"/>
        <family val="2"/>
        <scheme val="minor"/>
      </rPr>
      <t xml:space="preserve"> Servicios</t>
    </r>
  </si>
  <si>
    <t>2.4.36.05</t>
  </si>
  <si>
    <r>
      <rPr>
        <b/>
        <sz val="11"/>
        <color theme="1"/>
        <rFont val="Calibri"/>
        <family val="2"/>
        <scheme val="minor"/>
      </rPr>
      <t>RETENCIÓN EN LA FUENTE E IMPUESTO DE TIMBRE</t>
    </r>
    <r>
      <rPr>
        <sz val="11"/>
        <color theme="1"/>
        <rFont val="Calibri"/>
        <family val="2"/>
        <scheme val="minor"/>
      </rPr>
      <t xml:space="preserve"> Arrendamientos</t>
    </r>
  </si>
  <si>
    <t>2.4.36.06</t>
  </si>
  <si>
    <r>
      <rPr>
        <b/>
        <sz val="11"/>
        <color theme="1"/>
        <rFont val="Calibri"/>
        <family val="2"/>
        <scheme val="minor"/>
      </rPr>
      <t>RETENCIÓN EN LA FUENTE E IMPUESTO DE TIMBRE</t>
    </r>
    <r>
      <rPr>
        <sz val="11"/>
        <color theme="1"/>
        <rFont val="Calibri"/>
        <family val="2"/>
        <scheme val="minor"/>
      </rPr>
      <t xml:space="preserve"> Rendimientos financieros e intereses</t>
    </r>
  </si>
  <si>
    <t>2.4.36.07</t>
  </si>
  <si>
    <r>
      <rPr>
        <b/>
        <sz val="11"/>
        <color theme="1"/>
        <rFont val="Calibri"/>
        <family val="2"/>
        <scheme val="minor"/>
      </rPr>
      <t>RETENCIÓN EN LA FUENTE E IMPUESTO DE TIMBRE</t>
    </r>
    <r>
      <rPr>
        <sz val="11"/>
        <color theme="1"/>
        <rFont val="Calibri"/>
        <family val="2"/>
        <scheme val="minor"/>
      </rPr>
      <t xml:space="preserve"> Compras</t>
    </r>
  </si>
  <si>
    <t>2.4.36.08</t>
  </si>
  <si>
    <r>
      <rPr>
        <b/>
        <sz val="11"/>
        <color theme="1"/>
        <rFont val="Calibri"/>
        <family val="2"/>
        <scheme val="minor"/>
      </rPr>
      <t>RETENCIÓN EN LA FUENTE E IMPUESTO DE TIMBRE</t>
    </r>
    <r>
      <rPr>
        <sz val="11"/>
        <color theme="1"/>
        <rFont val="Calibri"/>
        <family val="2"/>
        <scheme val="minor"/>
      </rPr>
      <t xml:space="preserve"> Impuesto a las ventas retenido</t>
    </r>
  </si>
  <si>
    <t>2.4.36.25</t>
  </si>
  <si>
    <r>
      <rPr>
        <b/>
        <sz val="11"/>
        <color theme="1"/>
        <rFont val="Calibri"/>
        <family val="2"/>
        <scheme val="minor"/>
      </rPr>
      <t>RETENCIÓN EN LA FUENTE E IMPUESTO DE TIMBRE</t>
    </r>
    <r>
      <rPr>
        <sz val="11"/>
        <color theme="1"/>
        <rFont val="Calibri"/>
        <family val="2"/>
        <scheme val="minor"/>
      </rPr>
      <t xml:space="preserve"> Contratos de construcción</t>
    </r>
  </si>
  <si>
    <t>2.4.36.26</t>
  </si>
  <si>
    <r>
      <rPr>
        <b/>
        <sz val="11"/>
        <color theme="1"/>
        <rFont val="Calibri"/>
        <family val="2"/>
        <scheme val="minor"/>
      </rPr>
      <t>RETENCIÓN EN LA FUENTE E IMPUESTO DE TIMBRE</t>
    </r>
    <r>
      <rPr>
        <sz val="11"/>
        <color theme="1"/>
        <rFont val="Calibri"/>
        <family val="2"/>
        <scheme val="minor"/>
      </rPr>
      <t xml:space="preserve"> Retención de impuesto de industria y comercio por compras</t>
    </r>
  </si>
  <si>
    <t>2.4.36.27</t>
  </si>
  <si>
    <r>
      <rPr>
        <b/>
        <sz val="11"/>
        <color theme="1"/>
        <rFont val="Calibri"/>
        <family val="2"/>
        <scheme val="minor"/>
      </rPr>
      <t xml:space="preserve">RETENCIÓN EN LA FUENTE E IMPUESTO DE TIMBRE </t>
    </r>
    <r>
      <rPr>
        <sz val="11"/>
        <color theme="1"/>
        <rFont val="Calibri"/>
        <family val="2"/>
        <scheme val="minor"/>
      </rPr>
      <t>Retención de impuesto de industria y comercio por ventas</t>
    </r>
  </si>
  <si>
    <t>2.4.36.28</t>
  </si>
  <si>
    <r>
      <t xml:space="preserve">RETENCIÓN EN LA FUENTE E IMPUESTO DE TIMBRE  </t>
    </r>
    <r>
      <rPr>
        <sz val="11"/>
        <color theme="1"/>
        <rFont val="Calibri"/>
        <family val="2"/>
        <scheme val="minor"/>
      </rPr>
      <t>Otras retenciones</t>
    </r>
  </si>
  <si>
    <t>2.4.36.90</t>
  </si>
  <si>
    <r>
      <rPr>
        <b/>
        <sz val="11"/>
        <color theme="1"/>
        <rFont val="Calibri"/>
        <family val="2"/>
        <scheme val="minor"/>
      </rPr>
      <t>IMPUESTOS, CONTRIBUCIONES Y TASAS</t>
    </r>
    <r>
      <rPr>
        <sz val="11"/>
        <color theme="1"/>
        <rFont val="Calibri"/>
        <family val="2"/>
        <scheme val="minor"/>
      </rPr>
      <t xml:space="preserve">  Gravamen a los movimientos financieros</t>
    </r>
  </si>
  <si>
    <t>2.4.40.20</t>
  </si>
  <si>
    <r>
      <rPr>
        <b/>
        <sz val="11"/>
        <color theme="1"/>
        <rFont val="Calibri"/>
        <family val="2"/>
        <scheme val="minor"/>
      </rPr>
      <t>IMPUESTOS, CONTRIBUCIONES Y TASAS</t>
    </r>
    <r>
      <rPr>
        <sz val="11"/>
        <color theme="1"/>
        <rFont val="Calibri"/>
        <family val="2"/>
        <scheme val="minor"/>
      </rPr>
      <t xml:space="preserve">  Otros impuestos nacionales</t>
    </r>
  </si>
  <si>
    <t>2.4.40.75</t>
  </si>
  <si>
    <r>
      <rPr>
        <b/>
        <sz val="11"/>
        <color theme="1"/>
        <rFont val="Calibri"/>
        <family val="2"/>
        <scheme val="minor"/>
      </rPr>
      <t>IMPUESTOS, CONTRIBUCIONES Y TASAS</t>
    </r>
    <r>
      <rPr>
        <sz val="11"/>
        <color theme="1"/>
        <rFont val="Calibri"/>
        <family val="2"/>
        <scheme val="minor"/>
      </rPr>
      <t xml:space="preserve"> Otros impuestos municipales</t>
    </r>
  </si>
  <si>
    <t>2.4.40.85</t>
  </si>
  <si>
    <r>
      <rPr>
        <b/>
        <sz val="11"/>
        <color theme="1"/>
        <rFont val="Calibri"/>
        <family val="2"/>
        <scheme val="minor"/>
      </rPr>
      <t>IMPUESTOS, CONTRIBUCIONES Y TASAS</t>
    </r>
    <r>
      <rPr>
        <sz val="11"/>
        <color theme="1"/>
        <rFont val="Calibri"/>
        <family val="2"/>
        <scheme val="minor"/>
      </rPr>
      <t xml:space="preserve"> Otras contribuciones y tasas</t>
    </r>
  </si>
  <si>
    <t>2.4.40.91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</si>
  <si>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Seguros</t>
    </r>
  </si>
  <si>
    <t>2.4.90.28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</si>
  <si>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Gastos legales</t>
    </r>
  </si>
  <si>
    <t>2.4.90.31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</si>
  <si>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Cheques no cobrados o por reclamar</t>
    </r>
  </si>
  <si>
    <t>2.4.90.32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</si>
  <si>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Saldos a favor de beneficiarios</t>
    </r>
  </si>
  <si>
    <t>2.4.90.40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</si>
  <si>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Servicios públicos</t>
    </r>
  </si>
  <si>
    <t>2.4.90.51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</si>
  <si>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Comisiones</t>
    </r>
  </si>
  <si>
    <t>2.4.90.53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</si>
  <si>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Honorarios</t>
    </r>
  </si>
  <si>
    <t>2.4.90.54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</si>
  <si>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Servicios</t>
    </r>
  </si>
  <si>
    <t>2.4.90.55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</si>
  <si>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Arrendamiento operativo</t>
    </r>
  </si>
  <si>
    <t>2.4.90.58</t>
  </si>
  <si>
    <r>
      <rPr>
        <b/>
        <sz val="11"/>
        <color theme="1"/>
        <rFont val="Calibri"/>
        <family val="2"/>
        <scheme val="minor"/>
      </rPr>
      <t>OTRAS CUENTAS POR PAGAR</t>
    </r>
    <r>
      <rPr>
        <sz val="11"/>
        <color theme="1"/>
        <rFont val="Calibri"/>
        <family val="2"/>
        <scheme val="minor"/>
      </rPr>
      <t xml:space="preserve"> Otras cuentas por pagar</t>
    </r>
  </si>
  <si>
    <t>2.4.90.90</t>
  </si>
  <si>
    <r>
      <rPr>
        <b/>
        <sz val="11"/>
        <color theme="1"/>
        <rFont val="Calibri"/>
        <family val="2"/>
        <scheme val="minor"/>
      </rPr>
      <t>INGRESOS RECIBIDOS POR ANTICIPADO</t>
    </r>
    <r>
      <rPr>
        <sz val="11"/>
        <color theme="1"/>
        <rFont val="Calibri"/>
        <family val="2"/>
        <scheme val="minor"/>
      </rPr>
      <t xml:space="preserve">  Arrendamiento operativo</t>
    </r>
  </si>
  <si>
    <t>2.9.10.05</t>
  </si>
  <si>
    <r>
      <rPr>
        <b/>
        <sz val="11"/>
        <color theme="1"/>
        <rFont val="Calibri"/>
        <family val="2"/>
        <scheme val="minor"/>
      </rPr>
      <t>INGRESOS RECIBIDOS POR ANTICIPADO</t>
    </r>
    <r>
      <rPr>
        <sz val="11"/>
        <color theme="1"/>
        <rFont val="Calibri"/>
        <family val="2"/>
        <scheme val="minor"/>
      </rPr>
      <t xml:space="preserve"> Servicios educativos</t>
    </r>
  </si>
  <si>
    <t>2.9.10.26</t>
  </si>
  <si>
    <r>
      <rPr>
        <b/>
        <sz val="11"/>
        <color theme="1"/>
        <rFont val="Calibri"/>
        <family val="2"/>
        <scheme val="minor"/>
      </rPr>
      <t>OTROS PASIVOS DIFERIDOS</t>
    </r>
    <r>
      <rPr>
        <sz val="11"/>
        <color theme="1"/>
        <rFont val="Calibri"/>
        <family val="2"/>
        <scheme val="minor"/>
      </rPr>
      <t xml:space="preserve">  Ingreso diferido por transferencias condicionadas</t>
    </r>
  </si>
  <si>
    <t>2.9.90.02</t>
  </si>
  <si>
    <r>
      <rPr>
        <b/>
        <sz val="11"/>
        <color theme="1"/>
        <rFont val="Calibri"/>
        <family val="2"/>
        <scheme val="minor"/>
      </rPr>
      <t>CAPITAL FISCAL</t>
    </r>
    <r>
      <rPr>
        <sz val="11"/>
        <color theme="1"/>
        <rFont val="Calibri"/>
        <family val="2"/>
        <scheme val="minor"/>
      </rPr>
      <t xml:space="preserve"> Capital Fiscal</t>
    </r>
  </si>
  <si>
    <t>3.1.05.06</t>
  </si>
  <si>
    <r>
      <rPr>
        <b/>
        <sz val="11"/>
        <color theme="1"/>
        <rFont val="Calibri"/>
        <family val="2"/>
        <scheme val="minor"/>
      </rPr>
      <t xml:space="preserve">RESULTADOS DE EJERCICIOS ANTERIORES </t>
    </r>
    <r>
      <rPr>
        <sz val="11"/>
        <color theme="1"/>
        <rFont val="Calibri"/>
        <family val="2"/>
        <scheme val="minor"/>
      </rPr>
      <t>Utilidades o excedentes acumulados</t>
    </r>
  </si>
  <si>
    <t>3.1.09.01</t>
  </si>
  <si>
    <r>
      <rPr>
        <b/>
        <sz val="11"/>
        <color theme="1"/>
        <rFont val="Calibri"/>
        <family val="2"/>
        <scheme val="minor"/>
      </rPr>
      <t xml:space="preserve">RESULTADOS DE EJERCICIOS ANTERIORES </t>
    </r>
    <r>
      <rPr>
        <sz val="11"/>
        <color theme="1"/>
        <rFont val="Calibri"/>
        <family val="2"/>
        <scheme val="minor"/>
      </rPr>
      <t>Pérdidas o déficits acumulados</t>
    </r>
  </si>
  <si>
    <t>3.1.09.02</t>
  </si>
  <si>
    <r>
      <rPr>
        <b/>
        <sz val="11"/>
        <color theme="1"/>
        <rFont val="Calibri"/>
        <family val="2"/>
        <scheme val="minor"/>
      </rPr>
      <t xml:space="preserve">RESULTADO DEL EJERCICIO </t>
    </r>
    <r>
      <rPr>
        <sz val="11"/>
        <color theme="1"/>
        <rFont val="Calibri"/>
        <family val="2"/>
        <scheme val="minor"/>
      </rPr>
      <t>Utilidad o excedente del ejercicio</t>
    </r>
  </si>
  <si>
    <r>
      <rPr>
        <b/>
        <sz val="11"/>
        <color theme="1"/>
        <rFont val="Calibri"/>
        <family val="2"/>
        <scheme val="minor"/>
      </rPr>
      <t xml:space="preserve">RESULTADO DEL EJERCICIO </t>
    </r>
    <r>
      <rPr>
        <sz val="11"/>
        <color theme="1"/>
        <rFont val="Calibri"/>
        <family val="2"/>
        <scheme val="minor"/>
      </rPr>
      <t>Pérdida o déficit del ejercicio</t>
    </r>
  </si>
  <si>
    <r>
      <rPr>
        <b/>
        <sz val="11"/>
        <color theme="1"/>
        <rFont val="Calibri"/>
        <family val="2"/>
        <scheme val="minor"/>
      </rPr>
      <t>BIENES PRODUCIDOS</t>
    </r>
    <r>
      <rPr>
        <sz val="11"/>
        <color theme="1"/>
        <rFont val="Calibri"/>
        <family val="2"/>
        <scheme val="minor"/>
      </rPr>
      <t xml:space="preserve"> Productos agropecuarios, de silvicultura, avicultura y pesca</t>
    </r>
  </si>
  <si>
    <t>4.2.04.16</t>
  </si>
  <si>
    <r>
      <rPr>
        <b/>
        <sz val="11"/>
        <color theme="1"/>
        <rFont val="Calibri"/>
        <family val="2"/>
        <scheme val="minor"/>
      </rPr>
      <t>SERVICIOS EDUCATIVOS</t>
    </r>
    <r>
      <rPr>
        <sz val="11"/>
        <color theme="1"/>
        <rFont val="Calibri"/>
        <family val="2"/>
        <scheme val="minor"/>
      </rPr>
      <t xml:space="preserve"> Educación formal - Básica primaria</t>
    </r>
  </si>
  <si>
    <t>4.3.05.08</t>
  </si>
  <si>
    <r>
      <rPr>
        <b/>
        <sz val="11"/>
        <color theme="1"/>
        <rFont val="Calibri"/>
        <family val="2"/>
        <scheme val="minor"/>
      </rPr>
      <t>SERVICIOS EDUCATIVOS</t>
    </r>
    <r>
      <rPr>
        <sz val="11"/>
        <color theme="1"/>
        <rFont val="Calibri"/>
        <family val="2"/>
        <scheme val="minor"/>
      </rPr>
      <t xml:space="preserve"> Educación formal - Básica secundaria</t>
    </r>
  </si>
  <si>
    <t>4.3.05.09</t>
  </si>
  <si>
    <r>
      <rPr>
        <b/>
        <sz val="11"/>
        <color theme="1"/>
        <rFont val="Calibri"/>
        <family val="2"/>
        <scheme val="minor"/>
      </rPr>
      <t>SERVICIOS EDUCATIVOS</t>
    </r>
    <r>
      <rPr>
        <sz val="11"/>
        <color theme="1"/>
        <rFont val="Calibri"/>
        <family val="2"/>
        <scheme val="minor"/>
      </rPr>
      <t xml:space="preserve"> Educación formal- Media académica</t>
    </r>
  </si>
  <si>
    <t>4.3.05.10</t>
  </si>
  <si>
    <r>
      <rPr>
        <b/>
        <sz val="11"/>
        <color theme="1"/>
        <rFont val="Calibri"/>
        <family val="2"/>
        <scheme val="minor"/>
      </rPr>
      <t>SERVICIOS EDUCATIVOS</t>
    </r>
    <r>
      <rPr>
        <sz val="11"/>
        <color theme="1"/>
        <rFont val="Calibri"/>
        <family val="2"/>
        <scheme val="minor"/>
      </rPr>
      <t xml:space="preserve"> Educación formal - Media técnica</t>
    </r>
  </si>
  <si>
    <t>4.3.05.11</t>
  </si>
  <si>
    <r>
      <rPr>
        <b/>
        <sz val="11"/>
        <color theme="1"/>
        <rFont val="Calibri"/>
        <family val="2"/>
        <scheme val="minor"/>
      </rPr>
      <t>SERVICIOS EDUCATIVOS</t>
    </r>
    <r>
      <rPr>
        <sz val="11"/>
        <color theme="1"/>
        <rFont val="Calibri"/>
        <family val="2"/>
        <scheme val="minor"/>
      </rPr>
      <t xml:space="preserve"> Educación formal - Superior formación técnica profesional</t>
    </r>
  </si>
  <si>
    <t>4.3.05.12</t>
  </si>
  <si>
    <r>
      <rPr>
        <b/>
        <sz val="11"/>
        <color theme="1"/>
        <rFont val="Calibri"/>
        <family val="2"/>
        <scheme val="minor"/>
      </rPr>
      <t>SERVICIOS EDUCATIVOS</t>
    </r>
    <r>
      <rPr>
        <sz val="11"/>
        <color theme="1"/>
        <rFont val="Calibri"/>
        <family val="2"/>
        <scheme val="minor"/>
      </rPr>
      <t xml:space="preserve"> Servicios conexos a la educación</t>
    </r>
  </si>
  <si>
    <t>4.3.05.50</t>
  </si>
  <si>
    <r>
      <rPr>
        <b/>
        <sz val="11"/>
        <color theme="1"/>
        <rFont val="Calibri"/>
        <family val="2"/>
        <scheme val="minor"/>
      </rPr>
      <t xml:space="preserve">OTROS SERVICIOS </t>
    </r>
    <r>
      <rPr>
        <sz val="11"/>
        <color theme="1"/>
        <rFont val="Calibri"/>
        <family val="2"/>
        <scheme val="minor"/>
      </rPr>
      <t>Otros servicios</t>
    </r>
  </si>
  <si>
    <t>4.3.90.90</t>
  </si>
  <si>
    <r>
      <rPr>
        <b/>
        <sz val="11"/>
        <rFont val="Calibri"/>
        <family val="2"/>
        <scheme val="minor"/>
      </rPr>
      <t>DEVOLUCIONES, REBAJAS Y DESCUENTOS EN VENTA DE SERVICIOS (DB)</t>
    </r>
    <r>
      <rPr>
        <sz val="11"/>
        <rFont val="Calibri"/>
        <family val="2"/>
        <scheme val="minor"/>
      </rPr>
      <t xml:space="preserve"> Servicios educativos</t>
    </r>
  </si>
  <si>
    <t>4.3.95.01</t>
  </si>
  <si>
    <r>
      <rPr>
        <b/>
        <sz val="11"/>
        <color theme="1"/>
        <rFont val="Calibri"/>
        <family val="2"/>
        <scheme val="minor"/>
      </rPr>
      <t>OTRAS TRANSFERENCIAS</t>
    </r>
    <r>
      <rPr>
        <sz val="11"/>
        <color theme="1"/>
        <rFont val="Calibri"/>
        <family val="2"/>
        <scheme val="minor"/>
      </rPr>
      <t xml:space="preserve"> Para proyectos de inversión (MONODOCENTES)</t>
    </r>
  </si>
  <si>
    <t>4.4.28.02</t>
  </si>
  <si>
    <r>
      <rPr>
        <b/>
        <sz val="11"/>
        <color theme="1"/>
        <rFont val="Calibri"/>
        <family val="2"/>
        <scheme val="minor"/>
      </rPr>
      <t>OTRAS TRANSFERENCIAS</t>
    </r>
    <r>
      <rPr>
        <sz val="11"/>
        <color theme="1"/>
        <rFont val="Calibri"/>
        <family val="2"/>
        <scheme val="minor"/>
      </rPr>
      <t xml:space="preserve"> Para programas de educación (GRATUIDAD)</t>
    </r>
  </si>
  <si>
    <t>4.4.28.05</t>
  </si>
  <si>
    <r>
      <rPr>
        <b/>
        <sz val="11"/>
        <color theme="1"/>
        <rFont val="Calibri"/>
        <family val="2"/>
        <scheme val="minor"/>
      </rPr>
      <t>OTRAS TRANSFERENCIAS</t>
    </r>
    <r>
      <rPr>
        <sz val="11"/>
        <color theme="1"/>
        <rFont val="Calibri"/>
        <family val="2"/>
        <scheme val="minor"/>
      </rPr>
      <t xml:space="preserve"> Otras transferencias</t>
    </r>
  </si>
  <si>
    <t>4.4.28.90</t>
  </si>
  <si>
    <r>
      <rPr>
        <b/>
        <sz val="11"/>
        <color theme="1"/>
        <rFont val="Calibri"/>
        <family val="2"/>
        <scheme val="minor"/>
      </rPr>
      <t xml:space="preserve">FINANCIEROS </t>
    </r>
    <r>
      <rPr>
        <sz val="11"/>
        <color theme="1"/>
        <rFont val="Calibri"/>
        <family val="2"/>
        <scheme val="minor"/>
      </rPr>
      <t>Intereses sobre depósitos en instituciones financieras</t>
    </r>
  </si>
  <si>
    <t>4.8.02.01</t>
  </si>
  <si>
    <r>
      <t xml:space="preserve">FINANCIEROS </t>
    </r>
    <r>
      <rPr>
        <sz val="11"/>
        <color theme="1"/>
        <rFont val="Calibri"/>
        <family val="2"/>
        <scheme val="minor"/>
      </rPr>
      <t>Otros ingresos financieros</t>
    </r>
  </si>
  <si>
    <t>4.8.02.90</t>
  </si>
  <si>
    <r>
      <rPr>
        <b/>
        <sz val="11"/>
        <color theme="1"/>
        <rFont val="Calibri"/>
        <family val="2"/>
        <scheme val="minor"/>
      </rPr>
      <t xml:space="preserve">INGRESOS DIVERSOS </t>
    </r>
    <r>
      <rPr>
        <sz val="11"/>
        <color theme="1"/>
        <rFont val="Calibri"/>
        <family val="2"/>
        <scheme val="minor"/>
      </rPr>
      <t xml:space="preserve"> Fotocopias</t>
    </r>
  </si>
  <si>
    <t>4.8.08.15</t>
  </si>
  <si>
    <r>
      <rPr>
        <b/>
        <sz val="11"/>
        <color theme="1"/>
        <rFont val="Calibri"/>
        <family val="2"/>
        <scheme val="minor"/>
      </rPr>
      <t xml:space="preserve">INGRESOS DIVERSOS </t>
    </r>
    <r>
      <rPr>
        <sz val="11"/>
        <color theme="1"/>
        <rFont val="Calibri"/>
        <family val="2"/>
        <scheme val="minor"/>
      </rPr>
      <t xml:space="preserve"> Arrendamiento operativo</t>
    </r>
  </si>
  <si>
    <t>4.8.08.17</t>
  </si>
  <si>
    <r>
      <rPr>
        <b/>
        <sz val="11"/>
        <color theme="1"/>
        <rFont val="Calibri"/>
        <family val="2"/>
        <scheme val="minor"/>
      </rPr>
      <t xml:space="preserve">INGRESOS DIVERSOS </t>
    </r>
    <r>
      <rPr>
        <sz val="11"/>
        <color theme="1"/>
        <rFont val="Calibri"/>
        <family val="2"/>
        <scheme val="minor"/>
      </rPr>
      <t xml:space="preserve"> Sobrantes</t>
    </r>
  </si>
  <si>
    <t>4.8.08.25</t>
  </si>
  <si>
    <r>
      <rPr>
        <b/>
        <sz val="11"/>
        <color theme="1"/>
        <rFont val="Calibri"/>
        <family val="2"/>
        <scheme val="minor"/>
      </rPr>
      <t xml:space="preserve">INGRESOS DIVERSOS </t>
    </r>
    <r>
      <rPr>
        <sz val="11"/>
        <color theme="1"/>
        <rFont val="Calibri"/>
        <family val="2"/>
        <scheme val="minor"/>
      </rPr>
      <t xml:space="preserve"> Aprovechamientos</t>
    </r>
  </si>
  <si>
    <t>4.8.08.27</t>
  </si>
  <si>
    <r>
      <rPr>
        <b/>
        <sz val="11"/>
        <color theme="1"/>
        <rFont val="Calibri"/>
        <family val="2"/>
        <scheme val="minor"/>
      </rPr>
      <t xml:space="preserve">INGRESOS DIVERSOS </t>
    </r>
    <r>
      <rPr>
        <sz val="11"/>
        <color theme="1"/>
        <rFont val="Calibri"/>
        <family val="2"/>
        <scheme val="minor"/>
      </rPr>
      <t xml:space="preserve"> Otros ingresos diversos</t>
    </r>
  </si>
  <si>
    <t>4.8.08.90</t>
  </si>
  <si>
    <r>
      <rPr>
        <b/>
        <sz val="11"/>
        <color theme="1"/>
        <rFont val="Calibri"/>
        <family val="2"/>
        <scheme val="minor"/>
      </rPr>
      <t xml:space="preserve">CONTRIBUCIONES EFECTIVAS </t>
    </r>
    <r>
      <rPr>
        <sz val="11"/>
        <color theme="1"/>
        <rFont val="Calibri"/>
        <family val="2"/>
        <scheme val="minor"/>
      </rPr>
      <t>Cotizaciones a riesgos laborales</t>
    </r>
  </si>
  <si>
    <t>5.1.03.05</t>
  </si>
  <si>
    <r>
      <rPr>
        <b/>
        <sz val="11"/>
        <color theme="1"/>
        <rFont val="Calibri"/>
        <family val="2"/>
        <scheme val="minor"/>
      </rPr>
      <t xml:space="preserve">GASTOS DE PERSONAL DIVERSOS </t>
    </r>
    <r>
      <rPr>
        <sz val="11"/>
        <color theme="1"/>
        <rFont val="Calibri"/>
        <family val="2"/>
        <scheme val="minor"/>
      </rPr>
      <t>Remuneración por servicios técnicos</t>
    </r>
  </si>
  <si>
    <t>5.1.08.01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</si>
  <si>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Estudios y proyectos</t>
    </r>
  </si>
  <si>
    <t>5.1.11.06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</si>
  <si>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Vigilancia y seguridad</t>
    </r>
  </si>
  <si>
    <t>5.1.11.13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</si>
  <si>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Materiales y suministros</t>
    </r>
  </si>
  <si>
    <t>5.1.11.14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</si>
  <si>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Mantenimiento</t>
    </r>
  </si>
  <si>
    <t>5.1.11.15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</si>
  <si>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Reparaciones</t>
    </r>
  </si>
  <si>
    <t>5.1.11.16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</si>
  <si>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Servicios públicos</t>
    </r>
  </si>
  <si>
    <t>5.1.11.17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</si>
  <si>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Arrendamiento operativo</t>
    </r>
  </si>
  <si>
    <t>5.1.11.18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</si>
  <si>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Impresos, publicaciones, suscripciones y afiliaciones</t>
    </r>
  </si>
  <si>
    <t>5.1.11.21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</si>
  <si>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Fotocopias</t>
    </r>
  </si>
  <si>
    <t>5.1.11.22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</si>
  <si>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Comunicaciones y transporte</t>
    </r>
  </si>
  <si>
    <t>5.1.11.23</t>
  </si>
  <si>
    <r>
      <rPr>
        <b/>
        <sz val="11"/>
        <color theme="1"/>
        <rFont val="Calibri"/>
        <family val="2"/>
        <scheme val="minor"/>
      </rPr>
      <t>GENERALES</t>
    </r>
    <r>
      <rPr>
        <sz val="11"/>
        <color theme="1"/>
        <rFont val="Calibri"/>
        <family val="2"/>
        <scheme val="minor"/>
      </rPr>
      <t xml:space="preserve"> Seguros generales</t>
    </r>
  </si>
  <si>
    <t>5.1.11.25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</si>
  <si>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Materiales de educación</t>
    </r>
  </si>
  <si>
    <t>5.1.11.31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</si>
  <si>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Implementos deportivos</t>
    </r>
  </si>
  <si>
    <t>5.1.11.36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</si>
  <si>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Eventos culturales</t>
    </r>
  </si>
  <si>
    <t>5.1.11.37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</si>
  <si>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Participaciones y compensaciones</t>
    </r>
  </si>
  <si>
    <t>5.1.11.39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</si>
  <si>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Sostenimiento de semovientes y plantas</t>
    </r>
  </si>
  <si>
    <t>5.1.11.41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</si>
  <si>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Combustibles y lubricantes</t>
    </r>
  </si>
  <si>
    <t>5.1.11.46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</si>
  <si>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Procesamiento de información</t>
    </r>
  </si>
  <si>
    <t>5.1.11.50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</si>
  <si>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Elementos de aseo, lavandería y cafetería</t>
    </r>
  </si>
  <si>
    <t>5.1.11.55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</si>
  <si>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Videos</t>
    </r>
  </si>
  <si>
    <t>5.1.11.58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</si>
  <si>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Licencias</t>
    </r>
  </si>
  <si>
    <t>5.1.11.59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</si>
  <si>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Comisiones</t>
    </r>
  </si>
  <si>
    <t>5.1.11.78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</si>
  <si>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Honorarios</t>
    </r>
  </si>
  <si>
    <t>5.1.11.79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</si>
  <si>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Servicios</t>
    </r>
  </si>
  <si>
    <t>5.1.11.80</t>
  </si>
  <si>
    <r>
      <rPr>
        <b/>
        <sz val="11"/>
        <color theme="1"/>
        <rFont val="Calibri"/>
        <family val="2"/>
        <scheme val="minor"/>
      </rPr>
      <t xml:space="preserve">GENERALES </t>
    </r>
    <r>
      <rPr>
        <sz val="11"/>
        <color theme="1"/>
        <rFont val="Calibri"/>
        <family val="2"/>
        <scheme val="minor"/>
      </rPr>
      <t>Otros gastos generales</t>
    </r>
  </si>
  <si>
    <t>5.1.11.90</t>
  </si>
  <si>
    <r>
      <rPr>
        <b/>
        <sz val="11"/>
        <color theme="1"/>
        <rFont val="Calibri"/>
        <family val="2"/>
        <scheme val="minor"/>
      </rPr>
      <t>IMPUESTOS, CONTRIBUCIONES Y TASAS</t>
    </r>
    <r>
      <rPr>
        <sz val="11"/>
        <color theme="1"/>
        <rFont val="Calibri"/>
        <family val="2"/>
        <scheme val="minor"/>
      </rPr>
      <t xml:space="preserve"> Tasas</t>
    </r>
  </si>
  <si>
    <t>5.1.20.10</t>
  </si>
  <si>
    <r>
      <rPr>
        <b/>
        <sz val="11"/>
        <color theme="1"/>
        <rFont val="Calibri"/>
        <family val="2"/>
        <scheme val="minor"/>
      </rPr>
      <t>IMPUESTOS, CONTRIBUCIONES Y TASAS</t>
    </r>
    <r>
      <rPr>
        <sz val="11"/>
        <color theme="1"/>
        <rFont val="Calibri"/>
        <family val="2"/>
        <scheme val="minor"/>
      </rPr>
      <t xml:space="preserve"> Intereses de mora</t>
    </r>
  </si>
  <si>
    <t>5.1.20.17</t>
  </si>
  <si>
    <r>
      <rPr>
        <b/>
        <sz val="11"/>
        <color theme="1"/>
        <rFont val="Calibri"/>
        <family val="2"/>
        <scheme val="minor"/>
      </rPr>
      <t>IMPUESTOS, CONTRIBUCIONES Y TASAS</t>
    </r>
    <r>
      <rPr>
        <sz val="11"/>
        <color theme="1"/>
        <rFont val="Calibri"/>
        <family val="2"/>
        <scheme val="minor"/>
      </rPr>
      <t xml:space="preserve"> Gravamen a los movimientos financieros</t>
    </r>
  </si>
  <si>
    <t>5.1.20.24</t>
  </si>
  <si>
    <r>
      <rPr>
        <b/>
        <sz val="11"/>
        <color theme="1"/>
        <rFont val="Calibri"/>
        <family val="2"/>
        <scheme val="minor"/>
      </rPr>
      <t>IMPUESTOS, CONTRIBUCIONES Y TASAS</t>
    </r>
    <r>
      <rPr>
        <sz val="11"/>
        <color theme="1"/>
        <rFont val="Calibri"/>
        <family val="2"/>
        <scheme val="minor"/>
      </rPr>
      <t xml:space="preserve"> Licencias</t>
    </r>
  </si>
  <si>
    <t>5.1.20.27</t>
  </si>
  <si>
    <r>
      <rPr>
        <b/>
        <sz val="11"/>
        <color theme="1"/>
        <rFont val="Calibri"/>
        <family val="2"/>
        <scheme val="minor"/>
      </rPr>
      <t>IMPUESTOS, CONTRIBUCIONES Y TASAS</t>
    </r>
    <r>
      <rPr>
        <sz val="11"/>
        <color theme="1"/>
        <rFont val="Calibri"/>
        <family val="2"/>
        <scheme val="minor"/>
      </rPr>
      <t xml:space="preserve"> Otros impuestos, contribuciones y tasas</t>
    </r>
  </si>
  <si>
    <t>5.1.20.90</t>
  </si>
  <si>
    <r>
      <rPr>
        <b/>
        <sz val="11"/>
        <color theme="1"/>
        <rFont val="Calibri"/>
        <family val="2"/>
        <scheme val="minor"/>
      </rPr>
      <t xml:space="preserve">DETERIORO DE CUENTAS POR COBRAR </t>
    </r>
    <r>
      <rPr>
        <sz val="11"/>
        <color theme="1"/>
        <rFont val="Calibri"/>
        <family val="2"/>
        <scheme val="minor"/>
      </rPr>
      <t>Otras cuentas por cobrar</t>
    </r>
  </si>
  <si>
    <t>5.3.47.90</t>
  </si>
  <si>
    <r>
      <rPr>
        <b/>
        <sz val="11"/>
        <color theme="1"/>
        <rFont val="Calibri"/>
        <family val="2"/>
        <scheme val="minor"/>
      </rPr>
      <t>DETERIORO DE PROPIEDADES, PLANTA Y EQUIPO</t>
    </r>
    <r>
      <rPr>
        <sz val="11"/>
        <color theme="1"/>
        <rFont val="Calibri"/>
        <family val="2"/>
        <scheme val="minor"/>
      </rPr>
      <t xml:space="preserve"> Muebles, enseres y equipo de oficina</t>
    </r>
  </si>
  <si>
    <t>5.3.51.10</t>
  </si>
  <si>
    <r>
      <rPr>
        <b/>
        <sz val="11"/>
        <color theme="1"/>
        <rFont val="Calibri"/>
        <family val="2"/>
        <scheme val="minor"/>
      </rPr>
      <t>DETERIORO DE PROPIEDADES, PLANTA Y EQUIPO</t>
    </r>
    <r>
      <rPr>
        <sz val="11"/>
        <color theme="1"/>
        <rFont val="Calibri"/>
        <family val="2"/>
        <scheme val="minor"/>
      </rPr>
      <t xml:space="preserve"> Equipos de comunicación y computación</t>
    </r>
  </si>
  <si>
    <t>5.3.51.11</t>
  </si>
  <si>
    <r>
      <rPr>
        <b/>
        <sz val="11"/>
        <color theme="1"/>
        <rFont val="Calibri"/>
        <family val="2"/>
        <scheme val="minor"/>
      </rPr>
      <t>DEPRECIACIÓN DE PROPIEDADES, PLANTA Y EQUIPO</t>
    </r>
    <r>
      <rPr>
        <sz val="11"/>
        <color theme="1"/>
        <rFont val="Calibri"/>
        <family val="2"/>
        <scheme val="minor"/>
      </rPr>
      <t xml:space="preserve"> Maquinaria y equipo</t>
    </r>
  </si>
  <si>
    <t>5.3.60.04</t>
  </si>
  <si>
    <r>
      <rPr>
        <b/>
        <sz val="11"/>
        <color theme="1"/>
        <rFont val="Calibri"/>
        <family val="2"/>
        <scheme val="minor"/>
      </rPr>
      <t>DEPRECIACIÓN DE PROPIEDADES, PLANTA Y EQUIPO</t>
    </r>
    <r>
      <rPr>
        <sz val="11"/>
        <color theme="1"/>
        <rFont val="Calibri"/>
        <family val="2"/>
        <scheme val="minor"/>
      </rPr>
      <t xml:space="preserve"> Equipo médico y científico</t>
    </r>
  </si>
  <si>
    <t>5.3.60.05</t>
  </si>
  <si>
    <r>
      <rPr>
        <b/>
        <sz val="11"/>
        <color theme="1"/>
        <rFont val="Calibri"/>
        <family val="2"/>
        <scheme val="minor"/>
      </rPr>
      <t>DEPRECIACIÓN DE PROPIEDADES, PLANTA Y EQUIPO</t>
    </r>
    <r>
      <rPr>
        <sz val="11"/>
        <color theme="1"/>
        <rFont val="Calibri"/>
        <family val="2"/>
        <scheme val="minor"/>
      </rPr>
      <t xml:space="preserve"> Muebles, enseres y equipo de oficina</t>
    </r>
  </si>
  <si>
    <t>5.3.60.06</t>
  </si>
  <si>
    <r>
      <rPr>
        <b/>
        <sz val="11"/>
        <color theme="1"/>
        <rFont val="Calibri"/>
        <family val="2"/>
        <scheme val="minor"/>
      </rPr>
      <t>DEPRECIACIÓN DE PROPIEDADES, PLANTA Y EQUIPO</t>
    </r>
    <r>
      <rPr>
        <sz val="11"/>
        <color theme="1"/>
        <rFont val="Calibri"/>
        <family val="2"/>
        <scheme val="minor"/>
      </rPr>
      <t xml:space="preserve"> Equipos de comunicación y computación</t>
    </r>
  </si>
  <si>
    <t>5.3.60.07</t>
  </si>
  <si>
    <r>
      <rPr>
        <b/>
        <sz val="11"/>
        <color theme="1"/>
        <rFont val="Calibri"/>
        <family val="2"/>
        <scheme val="minor"/>
      </rPr>
      <t>DEPRECIACIÓN DE PROPIEDADES, PLANTA Y EQUIPO</t>
    </r>
    <r>
      <rPr>
        <sz val="11"/>
        <color theme="1"/>
        <rFont val="Calibri"/>
        <family val="2"/>
        <scheme val="minor"/>
      </rPr>
      <t xml:space="preserve"> Equipos de comedor, cocina, despensa y hotelería</t>
    </r>
  </si>
  <si>
    <t>5.3.60.09</t>
  </si>
  <si>
    <r>
      <rPr>
        <b/>
        <sz val="11"/>
        <color theme="1"/>
        <rFont val="Calibri"/>
        <family val="2"/>
        <scheme val="minor"/>
      </rPr>
      <t>DEPRECIACIÓN DE PROPIEDADES, PLANTA Y EQUIPO</t>
    </r>
    <r>
      <rPr>
        <sz val="11"/>
        <color theme="1"/>
        <rFont val="Calibri"/>
        <family val="2"/>
        <scheme val="minor"/>
      </rPr>
      <t xml:space="preserve"> Bienes de arte y cultura</t>
    </r>
  </si>
  <si>
    <t>5.3.60.12</t>
  </si>
  <si>
    <r>
      <rPr>
        <b/>
        <sz val="11"/>
        <color theme="1"/>
        <rFont val="Calibri"/>
        <family val="2"/>
        <scheme val="minor"/>
      </rPr>
      <t>AMORTIZACIÓN DE ACTIVOS INTANGIBLES</t>
    </r>
    <r>
      <rPr>
        <sz val="11"/>
        <color theme="1"/>
        <rFont val="Calibri"/>
        <family val="2"/>
        <scheme val="minor"/>
      </rPr>
      <t xml:space="preserve"> Derechos</t>
    </r>
  </si>
  <si>
    <t>5.3.66.04</t>
  </si>
  <si>
    <r>
      <rPr>
        <b/>
        <sz val="11"/>
        <color theme="1"/>
        <rFont val="Calibri"/>
        <family val="2"/>
        <scheme val="minor"/>
      </rPr>
      <t>AMORTIZACIÓN DE ACTIVOS INTANGIBLES</t>
    </r>
    <r>
      <rPr>
        <sz val="11"/>
        <color theme="1"/>
        <rFont val="Calibri"/>
        <family val="2"/>
        <scheme val="minor"/>
      </rPr>
      <t xml:space="preserve"> Licencias</t>
    </r>
  </si>
  <si>
    <t>5.3.66.05</t>
  </si>
  <si>
    <r>
      <rPr>
        <b/>
        <sz val="11"/>
        <color theme="1"/>
        <rFont val="Calibri"/>
        <family val="2"/>
        <scheme val="minor"/>
      </rPr>
      <t>AMORTIZACIÓN DE ACTIVOS INTANGIBLES</t>
    </r>
    <r>
      <rPr>
        <sz val="11"/>
        <color theme="1"/>
        <rFont val="Calibri"/>
        <family val="2"/>
        <scheme val="minor"/>
      </rPr>
      <t xml:space="preserve"> Softwares</t>
    </r>
  </si>
  <si>
    <t>5.3.66.06</t>
  </si>
  <si>
    <r>
      <rPr>
        <b/>
        <sz val="11"/>
        <color theme="1"/>
        <rFont val="Calibri"/>
        <family val="2"/>
        <scheme val="minor"/>
      </rPr>
      <t>AMORTIZACIÓN DE ACTIVOS INTANGIBLES</t>
    </r>
    <r>
      <rPr>
        <sz val="11"/>
        <color theme="1"/>
        <rFont val="Calibri"/>
        <family val="2"/>
        <scheme val="minor"/>
      </rPr>
      <t xml:space="preserve"> Otros activos intangibles</t>
    </r>
  </si>
  <si>
    <t>5.3.66.90</t>
  </si>
  <si>
    <r>
      <rPr>
        <b/>
        <sz val="11"/>
        <color theme="1"/>
        <rFont val="Calibri"/>
        <family val="2"/>
        <scheme val="minor"/>
      </rPr>
      <t xml:space="preserve">PROVISIONES DIVERSAS </t>
    </r>
    <r>
      <rPr>
        <sz val="11"/>
        <color theme="1"/>
        <rFont val="Calibri"/>
        <family val="2"/>
        <scheme val="minor"/>
      </rPr>
      <t>Otras provisiones diversas</t>
    </r>
  </si>
  <si>
    <t>5.3.73.90</t>
  </si>
  <si>
    <r>
      <rPr>
        <b/>
        <sz val="11"/>
        <color theme="1"/>
        <rFont val="Calibri"/>
        <family val="2"/>
        <scheme val="minor"/>
      </rPr>
      <t>COMISIONES</t>
    </r>
    <r>
      <rPr>
        <sz val="11"/>
        <color theme="1"/>
        <rFont val="Calibri"/>
        <family val="2"/>
        <scheme val="minor"/>
      </rPr>
      <t xml:space="preserve"> Comisiones servicios financieros</t>
    </r>
  </si>
  <si>
    <t>5.8.02.40</t>
  </si>
  <si>
    <r>
      <rPr>
        <b/>
        <sz val="11"/>
        <color theme="1"/>
        <rFont val="Calibri"/>
        <family val="2"/>
        <scheme val="minor"/>
      </rPr>
      <t>COMISIONES</t>
    </r>
    <r>
      <rPr>
        <sz val="11"/>
        <color theme="1"/>
        <rFont val="Calibri"/>
        <family val="2"/>
        <scheme val="minor"/>
      </rPr>
      <t xml:space="preserve"> Otras comisiones</t>
    </r>
  </si>
  <si>
    <t>5.8.02.90</t>
  </si>
  <si>
    <r>
      <rPr>
        <b/>
        <sz val="11"/>
        <color theme="1"/>
        <rFont val="Calibri"/>
        <family val="2"/>
        <scheme val="minor"/>
      </rPr>
      <t xml:space="preserve">FINANCIEROS </t>
    </r>
    <r>
      <rPr>
        <sz val="11"/>
        <color theme="1"/>
        <rFont val="Calibri"/>
        <family val="2"/>
        <scheme val="minor"/>
      </rPr>
      <t>Otros gastos financieros</t>
    </r>
  </si>
  <si>
    <t>5.8.04.90</t>
  </si>
  <si>
    <r>
      <rPr>
        <b/>
        <sz val="11"/>
        <color theme="1"/>
        <rFont val="Calibri"/>
        <family val="2"/>
        <scheme val="minor"/>
      </rPr>
      <t>GASTOS DIVERSOS</t>
    </r>
    <r>
      <rPr>
        <sz val="11"/>
        <color theme="1"/>
        <rFont val="Calibri"/>
        <family val="2"/>
        <scheme val="minor"/>
      </rPr>
      <t xml:space="preserve"> Impuestos asumidos</t>
    </r>
  </si>
  <si>
    <t>5.8.90.03</t>
  </si>
  <si>
    <r>
      <rPr>
        <b/>
        <sz val="11"/>
        <color theme="1"/>
        <rFont val="Calibri"/>
        <family val="2"/>
        <scheme val="minor"/>
      </rPr>
      <t>GASTOS DIVERSOS</t>
    </r>
    <r>
      <rPr>
        <sz val="11"/>
        <color theme="1"/>
        <rFont val="Calibri"/>
        <family val="2"/>
        <scheme val="minor"/>
      </rPr>
      <t xml:space="preserve"> Otros gastos diversos</t>
    </r>
  </si>
  <si>
    <t>5.8.90.90</t>
  </si>
  <si>
    <r>
      <rPr>
        <b/>
        <sz val="11"/>
        <color theme="1"/>
        <rFont val="Calibri"/>
        <family val="2"/>
        <scheme val="minor"/>
      </rPr>
      <t>CIERRE DE INGRESOS, GASTOS Y COSTOS</t>
    </r>
    <r>
      <rPr>
        <sz val="11"/>
        <color theme="1"/>
        <rFont val="Calibri"/>
        <family val="2"/>
        <scheme val="minor"/>
      </rPr>
      <t xml:space="preserve"> Cierre de ingresos, gastos y costos</t>
    </r>
  </si>
  <si>
    <r>
      <rPr>
        <b/>
        <sz val="11"/>
        <color theme="1"/>
        <rFont val="Calibri"/>
        <family val="2"/>
        <scheme val="minor"/>
      </rPr>
      <t xml:space="preserve">BIENES PRODUCIDOS </t>
    </r>
    <r>
      <rPr>
        <sz val="11"/>
        <color theme="1"/>
        <rFont val="Calibri"/>
        <family val="2"/>
        <scheme val="minor"/>
      </rPr>
      <t>Productos agropecuarios, de silvicultura, avicultura y pesca</t>
    </r>
  </si>
  <si>
    <t>6.2.05.29</t>
  </si>
  <si>
    <r>
      <rPr>
        <b/>
        <sz val="11"/>
        <color theme="1"/>
        <rFont val="Calibri"/>
        <family val="2"/>
        <scheme val="minor"/>
      </rPr>
      <t>BIENES PRODUCIDOS</t>
    </r>
    <r>
      <rPr>
        <sz val="11"/>
        <color theme="1"/>
        <rFont val="Calibri"/>
        <family val="2"/>
        <scheme val="minor"/>
      </rPr>
      <t xml:space="preserve"> Otros bienes producidos</t>
    </r>
  </si>
  <si>
    <t>6.2.05.90</t>
  </si>
  <si>
    <r>
      <rPr>
        <b/>
        <sz val="11"/>
        <color theme="1"/>
        <rFont val="Calibri"/>
        <family val="2"/>
        <scheme val="minor"/>
      </rPr>
      <t>SERVICIOS EDUCATIVOS</t>
    </r>
    <r>
      <rPr>
        <sz val="11"/>
        <color theme="1"/>
        <rFont val="Calibri"/>
        <family val="2"/>
        <scheme val="minor"/>
      </rPr>
      <t xml:space="preserve"> Educación formal - Preescolar</t>
    </r>
  </si>
  <si>
    <t>6.3.05.01</t>
  </si>
  <si>
    <t>6.3.05.02</t>
  </si>
  <si>
    <t>6.3.05.03</t>
  </si>
  <si>
    <r>
      <rPr>
        <b/>
        <sz val="11"/>
        <color theme="1"/>
        <rFont val="Calibri"/>
        <family val="2"/>
        <scheme val="minor"/>
      </rPr>
      <t>SERVICIOS EDUCATIVOS</t>
    </r>
    <r>
      <rPr>
        <sz val="11"/>
        <color theme="1"/>
        <rFont val="Calibri"/>
        <family val="2"/>
        <scheme val="minor"/>
      </rPr>
      <t xml:space="preserve"> Educación formal - Media académica</t>
    </r>
  </si>
  <si>
    <t>6.3.05.04</t>
  </si>
  <si>
    <t>6.3.05.05</t>
  </si>
  <si>
    <r>
      <rPr>
        <b/>
        <sz val="11"/>
        <color theme="1"/>
        <rFont val="Calibri"/>
        <family val="2"/>
        <scheme val="minor"/>
      </rPr>
      <t>EDUCACIÓN FORMAL - PREESCOLAR</t>
    </r>
    <r>
      <rPr>
        <sz val="11"/>
        <color theme="1"/>
        <rFont val="Calibri"/>
        <family val="2"/>
        <scheme val="minor"/>
      </rPr>
      <t xml:space="preserve"> Materiales</t>
    </r>
  </si>
  <si>
    <t>7.2.01.01</t>
  </si>
  <si>
    <r>
      <rPr>
        <b/>
        <sz val="11"/>
        <color theme="1"/>
        <rFont val="Calibri"/>
        <family val="2"/>
        <scheme val="minor"/>
      </rPr>
      <t>EDUCACIÓN FORMAL - PREESCOLAR</t>
    </r>
    <r>
      <rPr>
        <sz val="11"/>
        <color theme="1"/>
        <rFont val="Calibri"/>
        <family val="2"/>
        <scheme val="minor"/>
      </rPr>
      <t xml:space="preserve"> Generales</t>
    </r>
  </si>
  <si>
    <t>7.2.01.02</t>
  </si>
  <si>
    <r>
      <rPr>
        <b/>
        <sz val="11"/>
        <color theme="1"/>
        <rFont val="Calibri"/>
        <family val="2"/>
        <scheme val="minor"/>
      </rPr>
      <t>EDUCACIÓN FORMAL - PREESCOLAR</t>
    </r>
    <r>
      <rPr>
        <sz val="11"/>
        <color theme="1"/>
        <rFont val="Calibri"/>
        <family val="2"/>
        <scheme val="minor"/>
      </rPr>
      <t xml:space="preserve"> Traslado de costos (Cr)</t>
    </r>
  </si>
  <si>
    <t>7.2.01.95</t>
  </si>
  <si>
    <r>
      <rPr>
        <b/>
        <sz val="11"/>
        <color theme="1"/>
        <rFont val="Calibri"/>
        <family val="2"/>
        <scheme val="minor"/>
      </rPr>
      <t>EDUCACIÓN FORMAL - BÁSICA PRIMARIA</t>
    </r>
    <r>
      <rPr>
        <sz val="11"/>
        <color theme="1"/>
        <rFont val="Calibri"/>
        <family val="2"/>
        <scheme val="minor"/>
      </rPr>
      <t xml:space="preserve"> Materiales</t>
    </r>
  </si>
  <si>
    <t>7.2.02.01</t>
  </si>
  <si>
    <r>
      <rPr>
        <b/>
        <sz val="11"/>
        <color theme="1"/>
        <rFont val="Calibri"/>
        <family val="2"/>
        <scheme val="minor"/>
      </rPr>
      <t>EDUCACIÓN FORMAL - BÁSICA PRIMARIA</t>
    </r>
    <r>
      <rPr>
        <sz val="11"/>
        <color theme="1"/>
        <rFont val="Calibri"/>
        <family val="2"/>
        <scheme val="minor"/>
      </rPr>
      <t xml:space="preserve"> Generales</t>
    </r>
  </si>
  <si>
    <t>7.2.02.02</t>
  </si>
  <si>
    <r>
      <rPr>
        <b/>
        <sz val="11"/>
        <color theme="1"/>
        <rFont val="Calibri"/>
        <family val="2"/>
        <scheme val="minor"/>
      </rPr>
      <t>EDUCACIÓN FORMAL - BÁSICA PRIMARIA</t>
    </r>
    <r>
      <rPr>
        <sz val="11"/>
        <color theme="1"/>
        <rFont val="Calibri"/>
        <family val="2"/>
        <scheme val="minor"/>
      </rPr>
      <t xml:space="preserve"> Traslado de costos (Cr)</t>
    </r>
  </si>
  <si>
    <t>7.2.02.95</t>
  </si>
  <si>
    <r>
      <rPr>
        <b/>
        <sz val="11"/>
        <color theme="1"/>
        <rFont val="Calibri"/>
        <family val="2"/>
        <scheme val="minor"/>
      </rPr>
      <t xml:space="preserve">EDUCACIÓN FORMAL - BÁSICA SECUNDARIA </t>
    </r>
    <r>
      <rPr>
        <sz val="11"/>
        <color theme="1"/>
        <rFont val="Calibri"/>
        <family val="2"/>
        <scheme val="minor"/>
      </rPr>
      <t xml:space="preserve"> Materiales</t>
    </r>
  </si>
  <si>
    <t>7.2.03.01</t>
  </si>
  <si>
    <r>
      <rPr>
        <b/>
        <sz val="11"/>
        <color theme="1"/>
        <rFont val="Calibri"/>
        <family val="2"/>
        <scheme val="minor"/>
      </rPr>
      <t xml:space="preserve">EDUCACIÓN FORMAL - BÁSICA SECUNDARIA </t>
    </r>
    <r>
      <rPr>
        <sz val="11"/>
        <color theme="1"/>
        <rFont val="Calibri"/>
        <family val="2"/>
        <scheme val="minor"/>
      </rPr>
      <t xml:space="preserve"> Generales</t>
    </r>
  </si>
  <si>
    <t>7.2.03.02</t>
  </si>
  <si>
    <r>
      <rPr>
        <b/>
        <sz val="11"/>
        <color theme="1"/>
        <rFont val="Calibri"/>
        <family val="2"/>
        <scheme val="minor"/>
      </rPr>
      <t xml:space="preserve">EDUCACIÓN FORMAL - BÁSICA SECUNDARIA </t>
    </r>
    <r>
      <rPr>
        <sz val="11"/>
        <color theme="1"/>
        <rFont val="Calibri"/>
        <family val="2"/>
        <scheme val="minor"/>
      </rPr>
      <t xml:space="preserve"> Traslado de costos (Cr)</t>
    </r>
  </si>
  <si>
    <t>7.2.03.95</t>
  </si>
  <si>
    <r>
      <rPr>
        <b/>
        <sz val="11"/>
        <color theme="1"/>
        <rFont val="Calibri"/>
        <family val="2"/>
        <scheme val="minor"/>
      </rPr>
      <t>EDUCACIÓN FORMAL - MEDIA ACADÉMICA</t>
    </r>
    <r>
      <rPr>
        <sz val="11"/>
        <color theme="1"/>
        <rFont val="Calibri"/>
        <family val="2"/>
        <scheme val="minor"/>
      </rPr>
      <t xml:space="preserve"> Materiales</t>
    </r>
  </si>
  <si>
    <t>7.2.04.01</t>
  </si>
  <si>
    <r>
      <rPr>
        <b/>
        <sz val="11"/>
        <color theme="1"/>
        <rFont val="Calibri"/>
        <family val="2"/>
        <scheme val="minor"/>
      </rPr>
      <t xml:space="preserve">EDUCACIÓN FORMAL - MEDIA ACADÉMICA </t>
    </r>
    <r>
      <rPr>
        <sz val="11"/>
        <color theme="1"/>
        <rFont val="Calibri"/>
        <family val="2"/>
        <scheme val="minor"/>
      </rPr>
      <t>Generales</t>
    </r>
  </si>
  <si>
    <t>7.2.04.02</t>
  </si>
  <si>
    <r>
      <rPr>
        <b/>
        <sz val="11"/>
        <color theme="1"/>
        <rFont val="Calibri"/>
        <family val="2"/>
        <scheme val="minor"/>
      </rPr>
      <t xml:space="preserve">EDUCACIÓN FORMAL - MEDIA ACADÉMICA </t>
    </r>
    <r>
      <rPr>
        <sz val="11"/>
        <color theme="1"/>
        <rFont val="Calibri"/>
        <family val="2"/>
        <scheme val="minor"/>
      </rPr>
      <t>Traslado de costos (Cr)</t>
    </r>
  </si>
  <si>
    <t>7.2.04.95</t>
  </si>
  <si>
    <r>
      <rPr>
        <b/>
        <sz val="11"/>
        <color theme="1"/>
        <rFont val="Calibri"/>
        <family val="2"/>
        <scheme val="minor"/>
      </rPr>
      <t>EDUCACIÓN FORMAL - MEDIA TÉCNICA</t>
    </r>
    <r>
      <rPr>
        <sz val="11"/>
        <color theme="1"/>
        <rFont val="Calibri"/>
        <family val="2"/>
        <scheme val="minor"/>
      </rPr>
      <t xml:space="preserve"> Materiales</t>
    </r>
  </si>
  <si>
    <t>7.2.05.01</t>
  </si>
  <si>
    <r>
      <rPr>
        <b/>
        <sz val="11"/>
        <color theme="1"/>
        <rFont val="Calibri"/>
        <family val="2"/>
        <scheme val="minor"/>
      </rPr>
      <t>EDUCACIÓN FORMAL - MEDIA TÉCNICA</t>
    </r>
    <r>
      <rPr>
        <sz val="11"/>
        <color theme="1"/>
        <rFont val="Calibri"/>
        <family val="2"/>
        <scheme val="minor"/>
      </rPr>
      <t xml:space="preserve"> Generales</t>
    </r>
  </si>
  <si>
    <t>7.2.05.02</t>
  </si>
  <si>
    <r>
      <rPr>
        <b/>
        <sz val="11"/>
        <color theme="1"/>
        <rFont val="Calibri"/>
        <family val="2"/>
        <scheme val="minor"/>
      </rPr>
      <t>EDUCACIÓN FORMAL - MEDIA TÉCNICA</t>
    </r>
    <r>
      <rPr>
        <sz val="11"/>
        <color theme="1"/>
        <rFont val="Calibri"/>
        <family val="2"/>
        <scheme val="minor"/>
      </rPr>
      <t xml:space="preserve"> Traslado de costos (Cr)</t>
    </r>
  </si>
  <si>
    <t>7.2.05.95</t>
  </si>
  <si>
    <r>
      <rPr>
        <b/>
        <sz val="11"/>
        <color theme="1"/>
        <rFont val="Calibri"/>
        <family val="2"/>
        <scheme val="minor"/>
      </rPr>
      <t>EDUCACIÓN FORMAL - SUPERIOR - FORMACIÓN TÉCNICA PROFESIONA</t>
    </r>
    <r>
      <rPr>
        <sz val="11"/>
        <color theme="1"/>
        <rFont val="Calibri"/>
        <family val="2"/>
        <scheme val="minor"/>
      </rPr>
      <t>L Generales</t>
    </r>
  </si>
  <si>
    <t>7.2.06.02</t>
  </si>
  <si>
    <t>TOTALES</t>
  </si>
  <si>
    <t>POR FAVOR NO AGREGAR NI MODIFICAR CUENTAS SIN CONSULTAR ANTES CON LOS ASESORES DEL F.S.E.</t>
  </si>
  <si>
    <t>Sumas iguales</t>
  </si>
  <si>
    <t>Debe dar cero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</si>
</sst>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0" fontId="4" fillId="3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3" fontId="0" fillId="2" borderId="9" xfId="2" applyNumberFormat="1" applyFont="1" applyFill="1" applyBorder="1" applyProtection="1">
      <protection locked="0"/>
    </xf>
    <xf numFmtId="0" fontId="3" fillId="2" borderId="9" xfId="0" applyFont="1" applyFill="1" applyBorder="1"/>
    <xf numFmtId="0" fontId="0" fillId="2" borderId="0" xfId="0" applyFill="1"/>
    <xf numFmtId="0" fontId="4" fillId="2" borderId="9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10" fillId="2" borderId="9" xfId="0" applyFont="1" applyFill="1" applyBorder="1"/>
    <xf numFmtId="0" fontId="5" fillId="4" borderId="0" xfId="0" applyFont="1" applyFill="1"/>
    <xf numFmtId="3" fontId="2" fillId="3" borderId="10" xfId="2" applyNumberFormat="1" applyFont="1" applyFill="1" applyBorder="1" applyProtection="1">
      <protection locked="0"/>
    </xf>
    <xf numFmtId="3" fontId="0" fillId="3" borderId="11" xfId="2" applyNumberFormat="1" applyFont="1" applyFill="1" applyBorder="1" applyProtection="1">
      <protection locked="0"/>
    </xf>
    <xf numFmtId="3" fontId="0" fillId="3" borderId="9" xfId="2" applyNumberFormat="1" applyFont="1" applyFill="1" applyBorder="1" applyProtection="1">
      <protection locked="0"/>
    </xf>
    <xf numFmtId="40" fontId="0" fillId="2" borderId="0" xfId="1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40" fontId="4" fillId="3" borderId="9" xfId="1" applyNumberFormat="1" applyFont="1" applyFill="1" applyBorder="1" applyAlignment="1" applyProtection="1">
      <alignment horizontal="center" vertical="center"/>
      <protection locked="0"/>
    </xf>
    <xf numFmtId="40" fontId="0" fillId="2" borderId="9" xfId="1" applyNumberFormat="1" applyFont="1" applyFill="1" applyBorder="1" applyProtection="1">
      <protection locked="0"/>
    </xf>
    <xf numFmtId="3" fontId="0" fillId="0" borderId="9" xfId="2" applyNumberFormat="1" applyFont="1" applyFill="1" applyBorder="1" applyProtection="1"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</cellXfs>
  <cellStyles count="4">
    <cellStyle name="Millares" xfId="1" builtinId="3"/>
    <cellStyle name="Millares [0]" xfId="2" builtinId="6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200024</xdr:colOff>
      <xdr:row>0</xdr:row>
      <xdr:rowOff>76200</xdr:rowOff>
    </xdr:from>
    <xdr:to>
      <xdr:col>9</xdr:col>
      <xdr:colOff>1228724</xdr:colOff>
      <xdr:row>4</xdr:row>
      <xdr:rowOff>107970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4" y="76200"/>
          <a:ext cx="2105025" cy="79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82131</xdr:colOff>
      <xdr:row>203</xdr:row>
      <xdr:rowOff>46978</xdr:rowOff>
    </xdr:from>
    <xdr:to>
      <xdr:col>4</xdr:col>
      <xdr:colOff>0</xdr:colOff>
      <xdr:row>206</xdr:row>
      <xdr:rowOff>7940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rot="16200000">
          <a:off x="4856422" y="38135187"/>
          <a:ext cx="541987" cy="208956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319089</xdr:colOff>
      <xdr:row>203</xdr:row>
      <xdr:rowOff>38099</xdr:rowOff>
    </xdr:from>
    <xdr:to>
      <xdr:col>5</xdr:col>
      <xdr:colOff>681039</xdr:colOff>
      <xdr:row>207</xdr:row>
      <xdr:rowOff>176212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 rot="16200000">
          <a:off x="7265195" y="39173943"/>
          <a:ext cx="909638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283766</xdr:colOff>
      <xdr:row>203</xdr:row>
      <xdr:rowOff>40877</xdr:rowOff>
    </xdr:from>
    <xdr:to>
      <xdr:col>6</xdr:col>
      <xdr:colOff>645716</xdr:colOff>
      <xdr:row>207</xdr:row>
      <xdr:rowOff>178990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 rot="16200000">
          <a:off x="8544322" y="39176721"/>
          <a:ext cx="909638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287338</xdr:colOff>
      <xdr:row>203</xdr:row>
      <xdr:rowOff>54370</xdr:rowOff>
    </xdr:from>
    <xdr:to>
      <xdr:col>7</xdr:col>
      <xdr:colOff>649288</xdr:colOff>
      <xdr:row>208</xdr:row>
      <xdr:rowOff>3968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 rot="16200000">
          <a:off x="9861351" y="39191207"/>
          <a:ext cx="911623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ropbox\I.E.%20DEPARTAMENTO\7.%20Atanasio%20Girardot%20-%20Girardota\VIGENCIA%202025\ESTADOS%20FINANCIEROS\7.%20JULIO\FORMATO%20JULIO%202025%20ATANASIO%20GIRARD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UC"/>
      <sheetName val="SALDOS INICIALES"/>
      <sheetName val="EGRESO CA"/>
      <sheetName val="EGRESO CE "/>
      <sheetName val="CxC"/>
      <sheetName val="INGRESOS "/>
      <sheetName val="AJUSTES"/>
      <sheetName val="DINAMICA"/>
      <sheetName val="SUMA"/>
      <sheetName val="BALANCE DE PRUEBA."/>
      <sheetName val="MOVIMIENTO"/>
      <sheetName val="SALDOS Y MOVIMIENTOS 2024"/>
      <sheetName val="2. ESF pesos"/>
      <sheetName val="2. ER pesos"/>
      <sheetName val="ESTADO DE SITUACIÓN"/>
      <sheetName val="ESTADO DE RESULTADOS"/>
      <sheetName val="CERTIFICACIÓN EEFF"/>
      <sheetName val="BALANCE PARA NOTAS"/>
      <sheetName val="NOTAS"/>
      <sheetName val="ANEXOS"/>
    </sheetNames>
    <sheetDataSet>
      <sheetData sheetId="0">
        <row r="1">
          <cell r="B1" t="str">
            <v>INSTITUCIÓN EDUCATIVA ATANASIO GIRARDOT</v>
          </cell>
        </row>
        <row r="2">
          <cell r="B2" t="str">
            <v>Girardota - Antioquia</v>
          </cell>
        </row>
        <row r="7">
          <cell r="B7" t="str">
            <v>811040031-1</v>
          </cell>
        </row>
        <row r="12">
          <cell r="B12" t="str">
            <v>Julio</v>
          </cell>
        </row>
        <row r="14">
          <cell r="B14">
            <v>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CODIGO
NUEVO</v>
          </cell>
          <cell r="C1" t="str">
            <v>NOMBRE</v>
          </cell>
          <cell r="D1" t="str">
            <v>SALDO INICIAL</v>
          </cell>
          <cell r="E1" t="str">
            <v>SALDO DEBITO</v>
          </cell>
          <cell r="F1" t="str">
            <v>SALDO CREDITO</v>
          </cell>
          <cell r="G1" t="str">
            <v>SALDO FINAL</v>
          </cell>
        </row>
        <row r="2">
          <cell r="B2">
            <v>1</v>
          </cell>
          <cell r="C2" t="str">
            <v>ACTIVOS</v>
          </cell>
          <cell r="D2">
            <v>373231852</v>
          </cell>
          <cell r="E2">
            <v>1580806</v>
          </cell>
          <cell r="F2">
            <v>2374997</v>
          </cell>
          <cell r="G2">
            <v>372437661</v>
          </cell>
        </row>
        <row r="3">
          <cell r="B3">
            <v>11</v>
          </cell>
          <cell r="C3" t="str">
            <v>EFECTIVO Y EQUIVALENTES AL EFECTIVO</v>
          </cell>
          <cell r="D3">
            <v>137340181</v>
          </cell>
          <cell r="E3">
            <v>895903</v>
          </cell>
          <cell r="F3">
            <v>1544000</v>
          </cell>
          <cell r="G3">
            <v>136692084</v>
          </cell>
        </row>
        <row r="4">
          <cell r="B4">
            <v>1105</v>
          </cell>
          <cell r="C4" t="str">
            <v>CAJA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B5">
            <v>110501</v>
          </cell>
          <cell r="C5" t="str">
            <v>Caja principal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B6">
            <v>11050101</v>
          </cell>
          <cell r="C6" t="str">
            <v>Caja principal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B7">
            <v>1110</v>
          </cell>
          <cell r="C7" t="str">
            <v>DEPÓSITOS EN INSTITUCIONES FINANCIERAS</v>
          </cell>
          <cell r="D7">
            <v>137340181</v>
          </cell>
          <cell r="E7">
            <v>895903</v>
          </cell>
          <cell r="F7">
            <v>1544000</v>
          </cell>
          <cell r="G7">
            <v>136692084</v>
          </cell>
        </row>
        <row r="8">
          <cell r="B8">
            <v>111005</v>
          </cell>
          <cell r="C8" t="str">
            <v>Cuenta corriente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>
            <v>11100501</v>
          </cell>
          <cell r="C9" t="str">
            <v>Cuenta corriente Proyecto Mejoramiento de la Educación Media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11100502</v>
          </cell>
          <cell r="C10" t="str">
            <v>Cuenta Corriente Para efectuar pagos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11100503</v>
          </cell>
          <cell r="C11" t="str">
            <v>Cuenta Corriente con procesos de investigación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>
            <v>11100504</v>
          </cell>
          <cell r="C12" t="str">
            <v>Otras Cuentas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B13">
            <v>111006</v>
          </cell>
          <cell r="C13" t="str">
            <v>Cuenta de ahorro</v>
          </cell>
          <cell r="D13">
            <v>137340181</v>
          </cell>
          <cell r="E13">
            <v>895903</v>
          </cell>
          <cell r="F13">
            <v>1544000</v>
          </cell>
          <cell r="G13">
            <v>136692084</v>
          </cell>
        </row>
        <row r="14">
          <cell r="B14">
            <v>11100601</v>
          </cell>
          <cell r="C14" t="str">
            <v>Ingresos operacionales - Recursos Propios</v>
          </cell>
          <cell r="D14">
            <v>6972593</v>
          </cell>
          <cell r="E14">
            <v>683823</v>
          </cell>
          <cell r="F14">
            <v>0</v>
          </cell>
          <cell r="G14">
            <v>7656416</v>
          </cell>
        </row>
        <row r="15">
          <cell r="B15">
            <v>11100602</v>
          </cell>
          <cell r="C15" t="str">
            <v>Gratuidad</v>
          </cell>
          <cell r="D15">
            <v>130367588</v>
          </cell>
          <cell r="E15">
            <v>212080</v>
          </cell>
          <cell r="F15">
            <v>1544000</v>
          </cell>
          <cell r="G15">
            <v>129035668</v>
          </cell>
        </row>
        <row r="16">
          <cell r="B16">
            <v>11100603</v>
          </cell>
          <cell r="C16" t="str">
            <v>Transferencias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>
            <v>11100604</v>
          </cell>
          <cell r="C17" t="str">
            <v>Cuenta de Ahorros con procesos de investigación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>
            <v>11100605</v>
          </cell>
          <cell r="C18" t="str">
            <v>Donaciones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>
            <v>11100606</v>
          </cell>
          <cell r="C19" t="str">
            <v>Otras Cuentas - CICLO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13</v>
          </cell>
          <cell r="C20" t="str">
            <v>CUENTAS POR COBRAR</v>
          </cell>
          <cell r="D20">
            <v>0</v>
          </cell>
          <cell r="E20">
            <v>684903</v>
          </cell>
          <cell r="F20">
            <v>684903</v>
          </cell>
          <cell r="G20">
            <v>0</v>
          </cell>
        </row>
        <row r="21">
          <cell r="B21">
            <v>1316</v>
          </cell>
          <cell r="C21" t="str">
            <v>VENTA DE BIENES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>
            <v>131604</v>
          </cell>
          <cell r="C22" t="str">
            <v>Productos manufacturados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B23">
            <v>13160401</v>
          </cell>
          <cell r="C23" t="str">
            <v>Productos manufacturados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1317</v>
          </cell>
          <cell r="C24" t="str">
            <v>PRESTACIÓN DE SERVICIOS</v>
          </cell>
          <cell r="D24">
            <v>0</v>
          </cell>
          <cell r="E24">
            <v>33760</v>
          </cell>
          <cell r="F24">
            <v>33760</v>
          </cell>
          <cell r="G24">
            <v>0</v>
          </cell>
        </row>
        <row r="25">
          <cell r="B25">
            <v>131701</v>
          </cell>
          <cell r="C25" t="str">
            <v>Servicios educativos</v>
          </cell>
          <cell r="D25">
            <v>0</v>
          </cell>
          <cell r="E25">
            <v>33760</v>
          </cell>
          <cell r="F25">
            <v>33760</v>
          </cell>
          <cell r="G25">
            <v>0</v>
          </cell>
        </row>
        <row r="26">
          <cell r="B26">
            <v>13170101</v>
          </cell>
          <cell r="C26" t="str">
            <v>Derechos Académicos Escuela Normal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>
            <v>13170102</v>
          </cell>
          <cell r="C27" t="str">
            <v>Derechos Academicos - CLEI III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B28">
            <v>13170103</v>
          </cell>
          <cell r="C28" t="str">
            <v>Derechos Academicos - CLEI IV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B29">
            <v>13170104</v>
          </cell>
          <cell r="C29" t="str">
            <v>Derechos Académicos CLEI V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B30">
            <v>13170105</v>
          </cell>
          <cell r="C30" t="str">
            <v>Derechos Académicos CLEI VI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B31">
            <v>13170106</v>
          </cell>
          <cell r="C31" t="str">
            <v>Costos complementarios</v>
          </cell>
          <cell r="D31">
            <v>0</v>
          </cell>
          <cell r="E31">
            <v>33760</v>
          </cell>
          <cell r="F31">
            <v>33760</v>
          </cell>
          <cell r="G31">
            <v>0</v>
          </cell>
        </row>
        <row r="32">
          <cell r="B32">
            <v>131730</v>
          </cell>
          <cell r="C32" t="str">
            <v>PRESTACIÓN DE SERVICIOS Servicios de mantenimiento y reparación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B33">
            <v>13173001</v>
          </cell>
          <cell r="C33" t="str">
            <v>PRESTACIÓN DE SERVICIOS Servicios de mantenimiento y reparación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B34">
            <v>131790</v>
          </cell>
          <cell r="C34" t="str">
            <v>Otros servicios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>
            <v>13179001</v>
          </cell>
          <cell r="C35" t="str">
            <v>Cobro a Exalumnos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B36">
            <v>13179002</v>
          </cell>
          <cell r="C36" t="str">
            <v>Otros cobros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B37">
            <v>1337</v>
          </cell>
          <cell r="C37" t="str">
            <v>TRANSFERENCIAS POR COBRAR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>
            <v>133712</v>
          </cell>
          <cell r="C38" t="str">
            <v>Otras transferencias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>
            <v>13371201</v>
          </cell>
          <cell r="C39" t="str">
            <v>Transferencias de la Nación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>
            <v>13371202</v>
          </cell>
          <cell r="C40" t="str">
            <v>Transferencias del Departamento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B41">
            <v>13371203</v>
          </cell>
          <cell r="C41" t="str">
            <v>Transferencias del Municipio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>
            <v>13371204</v>
          </cell>
          <cell r="C42" t="str">
            <v>Sistema General de Participaciones - Gratuidad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B43">
            <v>1384</v>
          </cell>
          <cell r="C43" t="str">
            <v>OTRAS CUENTAS POR COBRAR</v>
          </cell>
          <cell r="D43">
            <v>0</v>
          </cell>
          <cell r="E43">
            <v>651143</v>
          </cell>
          <cell r="F43">
            <v>651143</v>
          </cell>
          <cell r="G43">
            <v>0</v>
          </cell>
        </row>
        <row r="44">
          <cell r="B44">
            <v>138432</v>
          </cell>
          <cell r="C44" t="str">
            <v>Responsabilidades fiscales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B45">
            <v>13843201</v>
          </cell>
          <cell r="C45" t="str">
            <v>Responsabilidades fiscales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B46">
            <v>138436</v>
          </cell>
          <cell r="C46" t="str">
            <v>Otros intereses por cobrar</v>
          </cell>
          <cell r="D46">
            <v>0</v>
          </cell>
          <cell r="E46">
            <v>1143</v>
          </cell>
          <cell r="F46">
            <v>1143</v>
          </cell>
          <cell r="G46">
            <v>0</v>
          </cell>
        </row>
        <row r="47">
          <cell r="B47">
            <v>13843601</v>
          </cell>
          <cell r="C47" t="str">
            <v>Otros intereses por cobrar</v>
          </cell>
          <cell r="D47">
            <v>0</v>
          </cell>
          <cell r="E47">
            <v>1143</v>
          </cell>
          <cell r="F47">
            <v>1143</v>
          </cell>
          <cell r="G47">
            <v>0</v>
          </cell>
        </row>
        <row r="48">
          <cell r="B48">
            <v>138439</v>
          </cell>
          <cell r="C48" t="str">
            <v>Arrendamiento operativo</v>
          </cell>
          <cell r="D48">
            <v>0</v>
          </cell>
          <cell r="E48">
            <v>650000</v>
          </cell>
          <cell r="F48">
            <v>650000</v>
          </cell>
          <cell r="G48">
            <v>0</v>
          </cell>
        </row>
        <row r="49">
          <cell r="B49">
            <v>13843901</v>
          </cell>
          <cell r="C49" t="str">
            <v>Concesiones</v>
          </cell>
          <cell r="D49">
            <v>0</v>
          </cell>
          <cell r="E49">
            <v>650000</v>
          </cell>
          <cell r="F49">
            <v>650000</v>
          </cell>
          <cell r="G49">
            <v>0</v>
          </cell>
        </row>
        <row r="50">
          <cell r="B50">
            <v>138490</v>
          </cell>
          <cell r="C50" t="str">
            <v>Otras cuentas por cobrar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>
            <v>13849001</v>
          </cell>
          <cell r="C51" t="str">
            <v>Otras cuentas por cobrar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B52">
            <v>1385</v>
          </cell>
          <cell r="C52" t="str">
            <v>CUENTAS POR COBRAR DE DIFÍCIL RECAUDO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B53">
            <v>138590</v>
          </cell>
          <cell r="C53" t="str">
            <v>Otras cuentas por cobrar de difícil recaudo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>
            <v>13859001</v>
          </cell>
          <cell r="C54" t="str">
            <v>Otras cuentas por cobrar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B55">
            <v>1386</v>
          </cell>
          <cell r="C55" t="str">
            <v>DETERIORO ACUMULADO DE CUENTAS POR COBRAR (CR)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B56">
            <v>138690</v>
          </cell>
          <cell r="C56" t="str">
            <v>Otras cuentas por cobrar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B57">
            <v>13869001</v>
          </cell>
          <cell r="C57" t="str">
            <v>Otras cuentas por cobrar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B58">
            <v>15</v>
          </cell>
          <cell r="C58" t="str">
            <v>INVENTARIOS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B59">
            <v>1505</v>
          </cell>
          <cell r="C59" t="str">
            <v>BIENES PRODUCIDOS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B60">
            <v>150543</v>
          </cell>
          <cell r="C60" t="str">
            <v>Productos agropecuarios, de silvicultura, avicultura y pesca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B61">
            <v>15054301</v>
          </cell>
          <cell r="C61" t="str">
            <v>Productos agropecuarios, de silvicultura, avicultura y pesca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B62">
            <v>1510</v>
          </cell>
          <cell r="C62" t="str">
            <v>MERCANCÍAS EN EXISTENCIA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B63">
            <v>151012</v>
          </cell>
          <cell r="C63" t="str">
            <v>Semovientes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B64">
            <v>15101201</v>
          </cell>
          <cell r="C64" t="str">
            <v>Semovientes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B65">
            <v>151042</v>
          </cell>
          <cell r="C65" t="str">
            <v>Productos agropecuarios, de silvicultura, avicultura y pesca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B66">
            <v>15104201</v>
          </cell>
          <cell r="C66" t="str">
            <v>Productos agropecuarios, de silvicultura, avicultura y pesca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16</v>
          </cell>
          <cell r="C67" t="str">
            <v>PROPIEDADES, PLANTA Y EQUIPO</v>
          </cell>
          <cell r="D67">
            <v>235891671</v>
          </cell>
          <cell r="E67">
            <v>0</v>
          </cell>
          <cell r="F67">
            <v>146094</v>
          </cell>
          <cell r="G67">
            <v>235745577</v>
          </cell>
        </row>
        <row r="68">
          <cell r="B68">
            <v>1610</v>
          </cell>
          <cell r="C68" t="str">
            <v>SEMOVIENTES Y PLANTAS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B69">
            <v>161090</v>
          </cell>
          <cell r="C69" t="str">
            <v>Otros semovientes y plantas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B70">
            <v>16109001</v>
          </cell>
          <cell r="C70" t="str">
            <v>Otros Semovientes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B71">
            <v>1640</v>
          </cell>
          <cell r="C71" t="str">
            <v>Colegios y escuelas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B72">
            <v>164009</v>
          </cell>
          <cell r="C72" t="str">
            <v>Colegios y escuelas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B73">
            <v>16400901</v>
          </cell>
          <cell r="C73" t="str">
            <v>Colegios y escuelas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B74">
            <v>1655</v>
          </cell>
          <cell r="C74" t="str">
            <v>MAQUINARIA Y EQUIPO</v>
          </cell>
          <cell r="D74">
            <v>29986400</v>
          </cell>
          <cell r="E74">
            <v>0</v>
          </cell>
          <cell r="F74">
            <v>0</v>
          </cell>
          <cell r="G74">
            <v>29986400</v>
          </cell>
        </row>
        <row r="75">
          <cell r="B75">
            <v>165504</v>
          </cell>
          <cell r="C75" t="str">
            <v>Maquinaria industrial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B76">
            <v>16550401</v>
          </cell>
          <cell r="C76" t="str">
            <v>Maquinaria Industrial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B77">
            <v>165505</v>
          </cell>
          <cell r="C77" t="str">
            <v>Equipo de música</v>
          </cell>
          <cell r="D77">
            <v>4833000</v>
          </cell>
          <cell r="E77">
            <v>0</v>
          </cell>
          <cell r="F77">
            <v>0</v>
          </cell>
          <cell r="G77">
            <v>4833000</v>
          </cell>
        </row>
        <row r="78">
          <cell r="B78">
            <v>16550501</v>
          </cell>
          <cell r="C78" t="str">
            <v>Equipo de música</v>
          </cell>
          <cell r="D78">
            <v>4833000</v>
          </cell>
          <cell r="E78">
            <v>0</v>
          </cell>
          <cell r="F78">
            <v>0</v>
          </cell>
          <cell r="G78">
            <v>4833000</v>
          </cell>
        </row>
        <row r="79">
          <cell r="B79">
            <v>165506</v>
          </cell>
          <cell r="C79" t="str">
            <v>Equipo de recreación y deporte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B80">
            <v>16550601</v>
          </cell>
          <cell r="C80" t="str">
            <v>Equipo de Recreación y Deporte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B81">
            <v>165508</v>
          </cell>
          <cell r="C81" t="str">
            <v>Equipo agroperacuario, de silvicultura, avicultura y pesca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B82">
            <v>16550801</v>
          </cell>
          <cell r="C82" t="str">
            <v>Equipo Agrícola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B83">
            <v>165509</v>
          </cell>
          <cell r="C83" t="str">
            <v>Equipo de enseñanza</v>
          </cell>
          <cell r="D83">
            <v>19349400</v>
          </cell>
          <cell r="E83">
            <v>0</v>
          </cell>
          <cell r="F83">
            <v>0</v>
          </cell>
          <cell r="G83">
            <v>19349400</v>
          </cell>
        </row>
        <row r="84">
          <cell r="B84">
            <v>16550901</v>
          </cell>
          <cell r="C84" t="str">
            <v>Equipo de Enseñanza</v>
          </cell>
          <cell r="D84">
            <v>19349400</v>
          </cell>
          <cell r="E84">
            <v>0</v>
          </cell>
          <cell r="F84">
            <v>0</v>
          </cell>
          <cell r="G84">
            <v>19349400</v>
          </cell>
        </row>
        <row r="85">
          <cell r="B85">
            <v>165511</v>
          </cell>
          <cell r="C85" t="str">
            <v>Herramientas y accesorios</v>
          </cell>
          <cell r="D85">
            <v>5804000</v>
          </cell>
          <cell r="E85">
            <v>0</v>
          </cell>
          <cell r="F85">
            <v>0</v>
          </cell>
          <cell r="G85">
            <v>5804000</v>
          </cell>
        </row>
        <row r="86">
          <cell r="B86">
            <v>16551101</v>
          </cell>
          <cell r="C86" t="str">
            <v>Herramientos y Accesorios</v>
          </cell>
          <cell r="D86">
            <v>5804000</v>
          </cell>
          <cell r="E86">
            <v>0</v>
          </cell>
          <cell r="F86">
            <v>0</v>
          </cell>
          <cell r="G86">
            <v>5804000</v>
          </cell>
        </row>
        <row r="87">
          <cell r="B87">
            <v>165522</v>
          </cell>
          <cell r="C87" t="str">
            <v>Equipo de ayuda audiovisual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B88">
            <v>16552201</v>
          </cell>
          <cell r="C88" t="str">
            <v>Equipos de Ayuda Audiovisual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B89">
            <v>165523</v>
          </cell>
          <cell r="C89" t="str">
            <v>Equipo de aseo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B90">
            <v>16552301</v>
          </cell>
          <cell r="C90" t="str">
            <v>Equipo de aseo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B91">
            <v>165590</v>
          </cell>
          <cell r="C91" t="str">
            <v>Otra maquinaria y equipo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B92">
            <v>16559001</v>
          </cell>
          <cell r="C92" t="str">
            <v>Otra Maquinaria y Equipo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B93">
            <v>1660</v>
          </cell>
          <cell r="C93" t="str">
            <v xml:space="preserve">EQUIPO MÉDICO Y CIENTÍFICO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B94">
            <v>166002</v>
          </cell>
          <cell r="C94" t="str">
            <v>Equipo de laboratorio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B95">
            <v>16600201</v>
          </cell>
          <cell r="C95" t="str">
            <v>Equipo de laboratorio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B96">
            <v>1665</v>
          </cell>
          <cell r="C96" t="str">
            <v>MUEBLES, ENSERES Y EQUIPO DE OFICINA</v>
          </cell>
          <cell r="D96">
            <v>168891358</v>
          </cell>
          <cell r="E96">
            <v>0</v>
          </cell>
          <cell r="F96">
            <v>0</v>
          </cell>
          <cell r="G96">
            <v>168891358</v>
          </cell>
        </row>
        <row r="97">
          <cell r="B97">
            <v>166501</v>
          </cell>
          <cell r="C97" t="str">
            <v>Muebles y enseres</v>
          </cell>
          <cell r="D97">
            <v>145339578</v>
          </cell>
          <cell r="E97">
            <v>0</v>
          </cell>
          <cell r="F97">
            <v>0</v>
          </cell>
          <cell r="G97">
            <v>145339578</v>
          </cell>
        </row>
        <row r="98">
          <cell r="B98">
            <v>16650101</v>
          </cell>
          <cell r="C98" t="str">
            <v>Muebles y Enseres</v>
          </cell>
          <cell r="D98">
            <v>145339578</v>
          </cell>
          <cell r="E98">
            <v>0</v>
          </cell>
          <cell r="F98">
            <v>0</v>
          </cell>
          <cell r="G98">
            <v>145339578</v>
          </cell>
        </row>
        <row r="99">
          <cell r="B99">
            <v>166502</v>
          </cell>
          <cell r="C99" t="str">
            <v>Equipo y máquina de oficina</v>
          </cell>
          <cell r="D99">
            <v>23551780</v>
          </cell>
          <cell r="E99">
            <v>0</v>
          </cell>
          <cell r="F99">
            <v>0</v>
          </cell>
          <cell r="G99">
            <v>23551780</v>
          </cell>
        </row>
        <row r="100">
          <cell r="B100">
            <v>16650201</v>
          </cell>
          <cell r="C100" t="str">
            <v>Equipo y Maquina de Oficina</v>
          </cell>
          <cell r="D100">
            <v>23551780</v>
          </cell>
          <cell r="E100">
            <v>0</v>
          </cell>
          <cell r="F100">
            <v>0</v>
          </cell>
          <cell r="G100">
            <v>23551780</v>
          </cell>
        </row>
        <row r="101">
          <cell r="B101">
            <v>166590</v>
          </cell>
          <cell r="C101" t="str">
            <v>Otros muebles, enseres y equipo de oficina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B102">
            <v>16659001</v>
          </cell>
          <cell r="C102" t="str">
            <v>Otros Muebles, Enseres y Equipos de Oficina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B103">
            <v>1670</v>
          </cell>
          <cell r="C103" t="str">
            <v>EQUIPOS DE COMUNICACIÓN Y COMPUTACIÓN</v>
          </cell>
          <cell r="D103">
            <v>69744331</v>
          </cell>
          <cell r="E103">
            <v>0</v>
          </cell>
          <cell r="F103">
            <v>0</v>
          </cell>
          <cell r="G103">
            <v>69744331</v>
          </cell>
        </row>
        <row r="104">
          <cell r="B104">
            <v>167001</v>
          </cell>
          <cell r="C104" t="str">
            <v>Equipo de comunicación</v>
          </cell>
          <cell r="D104">
            <v>17531132</v>
          </cell>
          <cell r="E104">
            <v>0</v>
          </cell>
          <cell r="F104">
            <v>0</v>
          </cell>
          <cell r="G104">
            <v>17531132</v>
          </cell>
        </row>
        <row r="105">
          <cell r="B105">
            <v>16700101</v>
          </cell>
          <cell r="C105" t="str">
            <v xml:space="preserve">Equipos de Comunicación  </v>
          </cell>
          <cell r="D105">
            <v>17531132</v>
          </cell>
          <cell r="E105">
            <v>0</v>
          </cell>
          <cell r="F105">
            <v>0</v>
          </cell>
          <cell r="G105">
            <v>17531132</v>
          </cell>
        </row>
        <row r="106">
          <cell r="B106">
            <v>167002</v>
          </cell>
          <cell r="C106" t="str">
            <v>Equipo de computación</v>
          </cell>
          <cell r="D106">
            <v>52213199</v>
          </cell>
          <cell r="E106">
            <v>0</v>
          </cell>
          <cell r="F106">
            <v>0</v>
          </cell>
          <cell r="G106">
            <v>52213199</v>
          </cell>
        </row>
        <row r="107">
          <cell r="B107">
            <v>16700201</v>
          </cell>
          <cell r="C107" t="str">
            <v>Equpos de Computación</v>
          </cell>
          <cell r="D107">
            <v>52213199</v>
          </cell>
          <cell r="E107">
            <v>0</v>
          </cell>
          <cell r="F107">
            <v>0</v>
          </cell>
          <cell r="G107">
            <v>52213199</v>
          </cell>
        </row>
        <row r="108">
          <cell r="B108">
            <v>167090</v>
          </cell>
          <cell r="C108" t="str">
            <v>Otros equipos de comunicación y computación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B109">
            <v>16709001</v>
          </cell>
          <cell r="C109" t="str">
            <v>Otros Equpos de Comunicación y Computación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B110">
            <v>1675</v>
          </cell>
          <cell r="C110" t="str">
            <v>EQUIPOS DE TRANSPORTE, TRACCIÓN Y ELEVACIÓN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B111">
            <v>167502</v>
          </cell>
          <cell r="C111" t="str">
            <v>Terrestre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B112">
            <v>16750201</v>
          </cell>
          <cell r="C112" t="str">
            <v>Terrestre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>
            <v>1680</v>
          </cell>
          <cell r="C113" t="str">
            <v>EQUIPOS DE COMEDOR, COCINA, DESPENSA Y HOTELERÍA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B114">
            <v>168002</v>
          </cell>
          <cell r="C114" t="str">
            <v>Equipo de restaurante y cafetería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>
            <v>16800201</v>
          </cell>
          <cell r="C115" t="str">
            <v>Equipo de Restaurante y Cafetería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B116">
            <v>168005</v>
          </cell>
          <cell r="C116" t="str">
            <v>Equipos de comedor, cocina, despensa y hotelería pendientes de legalizar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>
            <v>16800501</v>
          </cell>
          <cell r="C117" t="str">
            <v>Equipos de comedor, cocina, despensa y hotelería pendientes de legalizar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>
            <v>168090</v>
          </cell>
          <cell r="C118" t="str">
            <v>Otros equipos de comedor, cocina, despensa y hotelería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B119">
            <v>16809001</v>
          </cell>
          <cell r="C119" t="str">
            <v>Oros Equipos de Comedor, Cocina, Despensa y Hotelería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B120">
            <v>1681</v>
          </cell>
          <cell r="C120" t="str">
            <v>BIENES DE ARTE Y CULTURA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B121">
            <v>168106</v>
          </cell>
          <cell r="C121" t="str">
            <v>Elementos musicales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B122">
            <v>16810601</v>
          </cell>
          <cell r="C122" t="str">
            <v>Elementos musicales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>
            <v>168107</v>
          </cell>
          <cell r="C123" t="str">
            <v>Libros y publicaciones de investigación y consulta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>
            <v>16810701</v>
          </cell>
          <cell r="C124" t="str">
            <v>Libros y publicaciones de investigación y consulta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>
            <v>168190</v>
          </cell>
          <cell r="C125" t="str">
            <v>Otros bienes de arte y cultura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>
            <v>16819001</v>
          </cell>
          <cell r="C126" t="str">
            <v>Otros bienes de arte y cultura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>
            <v>1685</v>
          </cell>
          <cell r="C127" t="str">
            <v>DEPRECIACIÓN ACUMULADA DE PROPIEDADES, PLANTA Y EQUIPO (CR)</v>
          </cell>
          <cell r="D127">
            <v>-32730418</v>
          </cell>
          <cell r="E127">
            <v>0</v>
          </cell>
          <cell r="F127">
            <v>146094</v>
          </cell>
          <cell r="G127">
            <v>-32876512</v>
          </cell>
        </row>
        <row r="128">
          <cell r="B128">
            <v>168501</v>
          </cell>
          <cell r="C128" t="str">
            <v xml:space="preserve"> Edificaciones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>
            <v>16850101</v>
          </cell>
          <cell r="C129" t="str">
            <v xml:space="preserve"> Edificaciones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>
            <v>168504</v>
          </cell>
          <cell r="C130" t="str">
            <v>Maquinaria y equipo</v>
          </cell>
          <cell r="D130">
            <v>-10112397</v>
          </cell>
          <cell r="E130">
            <v>0</v>
          </cell>
          <cell r="F130">
            <v>0</v>
          </cell>
          <cell r="G130">
            <v>-10112397</v>
          </cell>
        </row>
        <row r="131">
          <cell r="B131">
            <v>16850401</v>
          </cell>
          <cell r="C131" t="str">
            <v>Maquinaria y equipo</v>
          </cell>
          <cell r="D131">
            <v>-10112397</v>
          </cell>
          <cell r="E131">
            <v>0</v>
          </cell>
          <cell r="F131">
            <v>0</v>
          </cell>
          <cell r="G131">
            <v>-10112397</v>
          </cell>
        </row>
        <row r="132">
          <cell r="B132">
            <v>168505</v>
          </cell>
          <cell r="C132" t="str">
            <v xml:space="preserve"> Equipo médico y científico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B133">
            <v>16850501</v>
          </cell>
          <cell r="C133" t="str">
            <v xml:space="preserve"> Equipo médico y científico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B134">
            <v>168506</v>
          </cell>
          <cell r="C134" t="str">
            <v>Muebles, enseres y equipo de oficina</v>
          </cell>
          <cell r="D134">
            <v>-7212126</v>
          </cell>
          <cell r="E134">
            <v>0</v>
          </cell>
          <cell r="F134">
            <v>0</v>
          </cell>
          <cell r="G134">
            <v>-7212126</v>
          </cell>
        </row>
        <row r="135">
          <cell r="B135">
            <v>16850601</v>
          </cell>
          <cell r="C135" t="str">
            <v>Muebles, enseres y equipo de oficina</v>
          </cell>
          <cell r="D135">
            <v>-7212126</v>
          </cell>
          <cell r="E135">
            <v>0</v>
          </cell>
          <cell r="F135">
            <v>0</v>
          </cell>
          <cell r="G135">
            <v>-7212126</v>
          </cell>
        </row>
        <row r="136">
          <cell r="B136">
            <v>168507</v>
          </cell>
          <cell r="C136" t="str">
            <v>Equipos de comunicación y computación</v>
          </cell>
          <cell r="D136">
            <v>-15405895</v>
          </cell>
          <cell r="E136">
            <v>0</v>
          </cell>
          <cell r="F136">
            <v>146094</v>
          </cell>
          <cell r="G136">
            <v>-15551989</v>
          </cell>
        </row>
        <row r="137">
          <cell r="B137">
            <v>16850701</v>
          </cell>
          <cell r="C137" t="str">
            <v>Equipos de comunicación y computación</v>
          </cell>
          <cell r="D137">
            <v>-15405895</v>
          </cell>
          <cell r="E137">
            <v>0</v>
          </cell>
          <cell r="F137">
            <v>146094</v>
          </cell>
          <cell r="G137">
            <v>-15551989</v>
          </cell>
        </row>
        <row r="138">
          <cell r="B138">
            <v>168509</v>
          </cell>
          <cell r="C138" t="str">
            <v>Equipos de comedor, cocina, despensa y hotelería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>
            <v>16850901</v>
          </cell>
          <cell r="C139" t="str">
            <v>Equipos de comedor, cocina, despensa y hotelería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B140">
            <v>168510</v>
          </cell>
          <cell r="C140" t="str">
            <v>Semovientes y plantas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B141">
            <v>16851001</v>
          </cell>
          <cell r="C141" t="str">
            <v>Semovientes y plantas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>
            <v>168512</v>
          </cell>
          <cell r="C142" t="str">
            <v>Bienes de arte y cultura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B143">
            <v>16851201</v>
          </cell>
          <cell r="C143" t="str">
            <v>Bienes de arte y cultura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B144">
            <v>1695</v>
          </cell>
          <cell r="C144" t="str">
            <v>DETERIORO ACUMULADO DE PROPIEDADES, PLANTA Y EQUIPO (CR)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B145">
            <v>169508</v>
          </cell>
          <cell r="C145" t="str">
            <v>Maquinaria y equipo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B146">
            <v>16950801</v>
          </cell>
          <cell r="C146" t="str">
            <v>Maquinaria y equipo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B147">
            <v>169510</v>
          </cell>
          <cell r="C147" t="str">
            <v>Muebles, enseres y equipo de oficina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B148">
            <v>16951001</v>
          </cell>
          <cell r="C148" t="str">
            <v>Muebles, enseres y equipo de oficina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>
            <v>19</v>
          </cell>
          <cell r="C149" t="str">
            <v>OTROS ACTIVOS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>
            <v>1905</v>
          </cell>
          <cell r="C150" t="str">
            <v>BIENES Y SERVICIOS PAGADOS POR ANTICIPADO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>
            <v>190501</v>
          </cell>
          <cell r="C151" t="str">
            <v>Seguros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>
            <v>19050101</v>
          </cell>
          <cell r="C152" t="str">
            <v xml:space="preserve">Bienes y servicios pagados por anticipado 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>
            <v>19050199</v>
          </cell>
          <cell r="C153" t="str">
            <v>seguros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>
            <v>190505</v>
          </cell>
          <cell r="C154" t="str">
            <v>Impresos, publicaciones, suscripciones y afiliaciones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>
            <v>19050501</v>
          </cell>
          <cell r="C155" t="str">
            <v>Impresos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B156">
            <v>19050502</v>
          </cell>
          <cell r="C156" t="str">
            <v>publicaciones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>
            <v>19050503</v>
          </cell>
          <cell r="C157" t="str">
            <v>suscripciones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B158">
            <v>19050504</v>
          </cell>
          <cell r="C158" t="str">
            <v>afiliaciones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B159">
            <v>190514</v>
          </cell>
          <cell r="C159" t="str">
            <v>Bienes y servicios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B160">
            <v>19051401</v>
          </cell>
          <cell r="C160" t="str">
            <v>Bienes y servicios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B161">
            <v>1907</v>
          </cell>
          <cell r="C161" t="str">
            <v>ANTICIPOS, RETENCIONES Y SALDOS A FAVOR POR IMPUESTOS Y CONTRIBUCIONES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B162">
            <v>190702</v>
          </cell>
          <cell r="C162" t="str">
            <v>Retención en la fuente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B163">
            <v>19070201</v>
          </cell>
          <cell r="C163" t="str">
            <v>A titulo de Rentea y Complementarios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B164">
            <v>19070201</v>
          </cell>
          <cell r="C164" t="str">
            <v>A titulo de Rentea y Complementarios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B165">
            <v>19070202</v>
          </cell>
          <cell r="C165" t="str">
            <v>A titulo de IVA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B166">
            <v>19070203</v>
          </cell>
          <cell r="C166" t="str">
            <v>A titulo de Industria y Comercio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B167">
            <v>190790</v>
          </cell>
          <cell r="C167" t="str">
            <v>Otros derechos de compensaciones por impuestos y contribuciones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B168">
            <v>19079001</v>
          </cell>
          <cell r="C168" t="str">
            <v>Otros derechos de compensaciones por impuestos y contribuciones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B169">
            <v>1970</v>
          </cell>
          <cell r="C169" t="str">
            <v>ACTIVOS INTANGIBLES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>
            <v>197005</v>
          </cell>
          <cell r="C170" t="str">
            <v>Derechos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B171">
            <v>19700501</v>
          </cell>
          <cell r="C171" t="str">
            <v>Derechos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B172">
            <v>197007</v>
          </cell>
          <cell r="C172" t="str">
            <v>Licencias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>
            <v>19700701</v>
          </cell>
          <cell r="C173" t="str">
            <v>Licencias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B174">
            <v>197008</v>
          </cell>
          <cell r="C174" t="str">
            <v>Softwares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B175">
            <v>19700801</v>
          </cell>
          <cell r="C175" t="str">
            <v>Software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B176">
            <v>197010</v>
          </cell>
          <cell r="C176" t="str">
            <v>Activos intangibles en fase de desarrollo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B177">
            <v>19701001</v>
          </cell>
          <cell r="C177" t="str">
            <v>Activos intangibles en fase de desarrollo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B178">
            <v>197090</v>
          </cell>
          <cell r="C178" t="str">
            <v>Otros activos intangibles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B179">
            <v>19709001</v>
          </cell>
          <cell r="C179" t="str">
            <v>Otros activos intangibles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B180">
            <v>1975</v>
          </cell>
          <cell r="C180" t="str">
            <v>AMORTIZACIÓN ACUMULADA DE ACTIVOS INTANGIBLES (CR)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B181">
            <v>197507</v>
          </cell>
          <cell r="C181" t="str">
            <v>Licencias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B182">
            <v>19750701</v>
          </cell>
          <cell r="C182" t="str">
            <v>Licencias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B183">
            <v>197508</v>
          </cell>
          <cell r="C183" t="str">
            <v>Softwares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B184">
            <v>19750801</v>
          </cell>
          <cell r="C184" t="str">
            <v>Software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B185">
            <v>197590</v>
          </cell>
          <cell r="C185" t="str">
            <v>Otros activos intangibles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B186">
            <v>19759001</v>
          </cell>
          <cell r="C186" t="str">
            <v>Otros Intangibles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B187">
            <v>1976</v>
          </cell>
          <cell r="C187" t="str">
            <v>DETERIORO ACUMULADO DE ACTIVOS INTANGIBLES (CR)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B188">
            <v>197607</v>
          </cell>
          <cell r="C188" t="str">
            <v>Softwares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B189">
            <v>19760701</v>
          </cell>
          <cell r="C189" t="str">
            <v>Softwares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B190">
            <v>2</v>
          </cell>
          <cell r="C190" t="str">
            <v>PASIVOS</v>
          </cell>
          <cell r="D190">
            <v>-217000</v>
          </cell>
          <cell r="E190">
            <v>1333000</v>
          </cell>
          <cell r="F190">
            <v>1150000</v>
          </cell>
          <cell r="G190">
            <v>-34000</v>
          </cell>
        </row>
        <row r="191">
          <cell r="B191">
            <v>24</v>
          </cell>
          <cell r="C191" t="str">
            <v>CUENTAS POR PAGAR</v>
          </cell>
          <cell r="D191">
            <v>-217000</v>
          </cell>
          <cell r="E191">
            <v>1333000</v>
          </cell>
          <cell r="F191">
            <v>1150000</v>
          </cell>
          <cell r="G191">
            <v>-34000</v>
          </cell>
        </row>
        <row r="192">
          <cell r="B192">
            <v>2401</v>
          </cell>
          <cell r="C192" t="str">
            <v>ADQUISICIÓN DE BIENES Y SERVICIOS NACIONALES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B193">
            <v>240101</v>
          </cell>
          <cell r="C193" t="str">
            <v>Bienes y servicios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>
            <v>24010101</v>
          </cell>
          <cell r="C194" t="str">
            <v>Bienes y Servicios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B195">
            <v>240102</v>
          </cell>
          <cell r="C195" t="str">
            <v>Proyectos de inversión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B196">
            <v>24010201</v>
          </cell>
          <cell r="C196" t="str">
            <v>Proyectos de Inversion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B197">
            <v>2407</v>
          </cell>
          <cell r="C197" t="str">
            <v>RECURSOS A FAVOR DE TERCEROS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B198">
            <v>240790</v>
          </cell>
          <cell r="C198" t="str">
            <v>Otros recursos a favor de terceros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B199">
            <v>24079001</v>
          </cell>
          <cell r="C199" t="str">
            <v>Recaudo favor a terceros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B200">
            <v>2436</v>
          </cell>
          <cell r="C200" t="str">
            <v>RETENCIÓN EN LA FUENTE E IMPUESTO DE TIMBRE</v>
          </cell>
          <cell r="D200">
            <v>-211000</v>
          </cell>
          <cell r="E200">
            <v>211000</v>
          </cell>
          <cell r="F200">
            <v>28000</v>
          </cell>
          <cell r="G200">
            <v>-28000</v>
          </cell>
        </row>
        <row r="201">
          <cell r="B201">
            <v>243603</v>
          </cell>
          <cell r="C201" t="str">
            <v>Honorarios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B202">
            <v>24360301</v>
          </cell>
          <cell r="C202" t="str">
            <v>Retención - Honorarios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B203">
            <v>243604</v>
          </cell>
          <cell r="C203" t="str">
            <v>Comisiones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>
            <v>24360401</v>
          </cell>
          <cell r="C204" t="str">
            <v>Retención - Comisiones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>
            <v>243605</v>
          </cell>
          <cell r="C205" t="str">
            <v>Servicios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B206">
            <v>24360501</v>
          </cell>
          <cell r="C206" t="str">
            <v>Retención - Servicios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>
            <v>243606</v>
          </cell>
          <cell r="C207" t="str">
            <v>Arrendamientos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B208">
            <v>24360601</v>
          </cell>
          <cell r="C208" t="str">
            <v>Retención - Arrendamientos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B209">
            <v>243607</v>
          </cell>
          <cell r="C209" t="str">
            <v>Rendimientos financieros e intereses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B210">
            <v>24360701</v>
          </cell>
          <cell r="C210" t="str">
            <v>Retención - Rendimientos financieros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B211">
            <v>243608</v>
          </cell>
          <cell r="C211" t="str">
            <v>Compras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B212">
            <v>24360801</v>
          </cell>
          <cell r="C212" t="str">
            <v>Retención - Compras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B213">
            <v>243625</v>
          </cell>
          <cell r="C213" t="str">
            <v>Impuesto a las ventas retenido</v>
          </cell>
          <cell r="D213">
            <v>-28000</v>
          </cell>
          <cell r="E213">
            <v>28000</v>
          </cell>
          <cell r="F213">
            <v>28000</v>
          </cell>
          <cell r="G213">
            <v>-28000</v>
          </cell>
        </row>
        <row r="214">
          <cell r="B214">
            <v>24362501</v>
          </cell>
          <cell r="C214" t="str">
            <v>Impuesto a las ventas retenido por consignar</v>
          </cell>
          <cell r="D214">
            <v>-28000</v>
          </cell>
          <cell r="E214">
            <v>28000</v>
          </cell>
          <cell r="F214">
            <v>28000</v>
          </cell>
          <cell r="G214">
            <v>-28000</v>
          </cell>
        </row>
        <row r="215">
          <cell r="B215">
            <v>243626</v>
          </cell>
          <cell r="C215" t="str">
            <v>Contratos de construcción</v>
          </cell>
          <cell r="D215">
            <v>-183000</v>
          </cell>
          <cell r="E215">
            <v>183000</v>
          </cell>
          <cell r="F215">
            <v>0</v>
          </cell>
          <cell r="G215">
            <v>0</v>
          </cell>
        </row>
        <row r="216">
          <cell r="B216">
            <v>24362601</v>
          </cell>
          <cell r="C216" t="str">
            <v>Retención - Contratos de obra</v>
          </cell>
          <cell r="D216">
            <v>-183000</v>
          </cell>
          <cell r="E216">
            <v>183000</v>
          </cell>
          <cell r="F216">
            <v>0</v>
          </cell>
          <cell r="G216">
            <v>0</v>
          </cell>
        </row>
        <row r="217">
          <cell r="B217">
            <v>243627</v>
          </cell>
          <cell r="C217" t="str">
            <v>Retención de impuesto de industria y comercio por compras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B218">
            <v>24362701</v>
          </cell>
          <cell r="C218" t="str">
            <v>Retención de impuesto de industria y comercio por compras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B219">
            <v>243628</v>
          </cell>
          <cell r="C219" t="str">
            <v>Retención de impuesto de industria y comercio por ventas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B220">
            <v>24362801</v>
          </cell>
          <cell r="C220" t="str">
            <v>Retención de impuesto de industria y comercio por ventas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B221">
            <v>243690</v>
          </cell>
          <cell r="C221" t="str">
            <v>Otras retenciones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B222">
            <v>24369001</v>
          </cell>
          <cell r="C222" t="str">
            <v xml:space="preserve">Otras retenciones 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B223">
            <v>2440</v>
          </cell>
          <cell r="C223" t="str">
            <v>IMPUESTOS, CONTRIBUCIONES Y TASAS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B224">
            <v>244020</v>
          </cell>
          <cell r="C224" t="str">
            <v>Gravamen a los movimientos financieros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B225">
            <v>24402001</v>
          </cell>
          <cell r="C225" t="str">
            <v>Gravamen a los movimientos financieros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B226">
            <v>244075</v>
          </cell>
          <cell r="C226" t="str">
            <v xml:space="preserve">Otros impuestos nacionales 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B227">
            <v>24407501</v>
          </cell>
          <cell r="C227" t="str">
            <v xml:space="preserve">Otros impuestos nacionales 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B228">
            <v>244085</v>
          </cell>
          <cell r="C228" t="str">
            <v xml:space="preserve">Otros impuestos municipales 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B229">
            <v>24408501</v>
          </cell>
          <cell r="C229" t="str">
            <v xml:space="preserve">Otros impuestos municipales 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B230">
            <v>244091</v>
          </cell>
          <cell r="C230" t="str">
            <v xml:space="preserve">Otras contribuciones y tasas 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B231">
            <v>24409101</v>
          </cell>
          <cell r="C231" t="str">
            <v xml:space="preserve">Otras contribuciones y tasas 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B232">
            <v>2490</v>
          </cell>
          <cell r="C232" t="str">
            <v>OTRAS CUENTAS POR PAGAR</v>
          </cell>
          <cell r="D232">
            <v>-6000</v>
          </cell>
          <cell r="E232">
            <v>1122000</v>
          </cell>
          <cell r="F232">
            <v>1122000</v>
          </cell>
          <cell r="G232">
            <v>-6000</v>
          </cell>
        </row>
        <row r="233">
          <cell r="B233">
            <v>249028</v>
          </cell>
          <cell r="C233" t="str">
            <v>Seguros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>
            <v>24902801</v>
          </cell>
          <cell r="C234" t="str">
            <v>Seguros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>
            <v>249031</v>
          </cell>
          <cell r="C235" t="str">
            <v>Gastos legales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B236">
            <v>24903101</v>
          </cell>
          <cell r="C236" t="str">
            <v>Gastos Legales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>
            <v>249032</v>
          </cell>
          <cell r="C237" t="str">
            <v>Cheques no cobrados o por reclamar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B238">
            <v>24903201</v>
          </cell>
          <cell r="C238" t="str">
            <v>Cheques no Cobrados o por Reclamar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B239">
            <v>249040</v>
          </cell>
          <cell r="C239" t="str">
            <v xml:space="preserve">Saldos a favor de beneficiarios 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>
            <v>24904001</v>
          </cell>
          <cell r="C240" t="str">
            <v xml:space="preserve">Saldos a favor de beneficiarios 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B241">
            <v>249051</v>
          </cell>
          <cell r="C241" t="str">
            <v>Servicios públicos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B242">
            <v>24905101</v>
          </cell>
          <cell r="C242" t="str">
            <v>Servicios Públicos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>
            <v>249053</v>
          </cell>
          <cell r="C243" t="str">
            <v>Comisiones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>
            <v>24905301</v>
          </cell>
          <cell r="C244" t="str">
            <v>Comisiones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B245">
            <v>24905302</v>
          </cell>
          <cell r="C245" t="str">
            <v>Otros gastos Financieros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B246">
            <v>249054</v>
          </cell>
          <cell r="C246" t="str">
            <v>Honorarios</v>
          </cell>
          <cell r="D246">
            <v>-6000</v>
          </cell>
          <cell r="E246">
            <v>1122000</v>
          </cell>
          <cell r="F246">
            <v>1122000</v>
          </cell>
          <cell r="G246">
            <v>-6000</v>
          </cell>
        </row>
        <row r="247">
          <cell r="B247">
            <v>24905401</v>
          </cell>
          <cell r="C247" t="str">
            <v>Honorarios</v>
          </cell>
          <cell r="D247">
            <v>-6000</v>
          </cell>
          <cell r="E247">
            <v>1122000</v>
          </cell>
          <cell r="F247">
            <v>1122000</v>
          </cell>
          <cell r="G247">
            <v>-6000</v>
          </cell>
        </row>
        <row r="248">
          <cell r="B248">
            <v>249055</v>
          </cell>
          <cell r="C248" t="str">
            <v>Servicios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49">
          <cell r="B249">
            <v>24905501</v>
          </cell>
          <cell r="C249" t="str">
            <v>Servicios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B250">
            <v>249058</v>
          </cell>
          <cell r="C250" t="str">
            <v>Arrendamiento operativo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B251">
            <v>24905801</v>
          </cell>
          <cell r="C251" t="str">
            <v>Arrendamientos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2">
          <cell r="B252">
            <v>249090</v>
          </cell>
          <cell r="C252" t="str">
            <v xml:space="preserve">Otras cuentas por pagar                   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</row>
        <row r="253">
          <cell r="B253">
            <v>24909001</v>
          </cell>
          <cell r="C253" t="str">
            <v>Otros Acreedores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</row>
        <row r="254">
          <cell r="B254">
            <v>29</v>
          </cell>
          <cell r="C254" t="str">
            <v>OTROS PASIVOS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B255">
            <v>2910</v>
          </cell>
          <cell r="C255" t="str">
            <v>INGRESOS RECIBIDOS POR ANTICIPADO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</row>
        <row r="256">
          <cell r="B256">
            <v>291005</v>
          </cell>
          <cell r="C256" t="str">
            <v>Arrendamiento operativo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</row>
        <row r="257">
          <cell r="B257">
            <v>29100501</v>
          </cell>
          <cell r="C257" t="str">
            <v>Arrendamientos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</row>
        <row r="258">
          <cell r="B258">
            <v>291026</v>
          </cell>
          <cell r="C258" t="str">
            <v>Servicios educativos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</row>
        <row r="259">
          <cell r="B259">
            <v>29102601</v>
          </cell>
          <cell r="C259" t="str">
            <v>Prestación de servicios educativos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</row>
        <row r="260">
          <cell r="B260">
            <v>2990</v>
          </cell>
          <cell r="C260" t="str">
            <v>OTROS PASIVOS DIFERIDOS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</row>
        <row r="261">
          <cell r="B261">
            <v>299002</v>
          </cell>
          <cell r="C261" t="str">
            <v>Ingreso diferido por transferencias condicionadas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</row>
        <row r="262">
          <cell r="B262">
            <v>29900201</v>
          </cell>
          <cell r="C262" t="str">
            <v>Ingreso diferido por transferencias condicionadas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</row>
        <row r="263">
          <cell r="B263">
            <v>3</v>
          </cell>
          <cell r="C263" t="str">
            <v>PATRIMONIO</v>
          </cell>
          <cell r="D263">
            <v>-244954080</v>
          </cell>
          <cell r="E263">
            <v>0</v>
          </cell>
          <cell r="F263">
            <v>0</v>
          </cell>
          <cell r="G263">
            <v>-244954080</v>
          </cell>
        </row>
        <row r="264">
          <cell r="B264">
            <v>31</v>
          </cell>
          <cell r="C264" t="str">
            <v>PATRIMONIO DE LAS ENTIDADES DE GOBIERNO</v>
          </cell>
          <cell r="D264">
            <v>-244954080</v>
          </cell>
          <cell r="E264">
            <v>0</v>
          </cell>
          <cell r="F264">
            <v>0</v>
          </cell>
          <cell r="G264">
            <v>-244954080</v>
          </cell>
        </row>
        <row r="265">
          <cell r="B265">
            <v>3105</v>
          </cell>
          <cell r="C265" t="str">
            <v>CAPITAL FISCAL</v>
          </cell>
          <cell r="D265">
            <v>-191622973</v>
          </cell>
          <cell r="E265">
            <v>0</v>
          </cell>
          <cell r="F265">
            <v>0</v>
          </cell>
          <cell r="G265">
            <v>-191622973</v>
          </cell>
        </row>
        <row r="266">
          <cell r="B266">
            <v>310506</v>
          </cell>
          <cell r="C266" t="str">
            <v>Capital Fiscal</v>
          </cell>
          <cell r="D266">
            <v>-191622973</v>
          </cell>
          <cell r="E266">
            <v>0</v>
          </cell>
          <cell r="F266">
            <v>0</v>
          </cell>
          <cell r="G266">
            <v>-191622973</v>
          </cell>
        </row>
        <row r="267">
          <cell r="B267">
            <v>31050601</v>
          </cell>
          <cell r="C267" t="str">
            <v>De otras Entidades Territoriales</v>
          </cell>
          <cell r="D267">
            <v>-191622973</v>
          </cell>
          <cell r="E267">
            <v>0</v>
          </cell>
          <cell r="F267">
            <v>0</v>
          </cell>
          <cell r="G267">
            <v>-191622973</v>
          </cell>
        </row>
        <row r="268">
          <cell r="B268">
            <v>3109</v>
          </cell>
          <cell r="C268" t="str">
            <v xml:space="preserve">RESULTADOS DE EJERCICIOS ANTERIORES </v>
          </cell>
          <cell r="D268">
            <v>-53331107</v>
          </cell>
          <cell r="E268">
            <v>0</v>
          </cell>
          <cell r="F268">
            <v>0</v>
          </cell>
          <cell r="G268">
            <v>-53331107</v>
          </cell>
        </row>
        <row r="269">
          <cell r="B269">
            <v>310901</v>
          </cell>
          <cell r="C269" t="str">
            <v xml:space="preserve">Utilidades o excedentes acumulados </v>
          </cell>
          <cell r="D269">
            <v>-65062192</v>
          </cell>
          <cell r="E269">
            <v>0</v>
          </cell>
          <cell r="F269">
            <v>0</v>
          </cell>
          <cell r="G269">
            <v>-65062192</v>
          </cell>
        </row>
        <row r="270">
          <cell r="B270">
            <v>31090101</v>
          </cell>
          <cell r="C270" t="str">
            <v xml:space="preserve">Utilidades o excedentes acumulados </v>
          </cell>
          <cell r="D270">
            <v>-65062192</v>
          </cell>
          <cell r="E270">
            <v>0</v>
          </cell>
          <cell r="F270">
            <v>0</v>
          </cell>
          <cell r="G270">
            <v>-65062192</v>
          </cell>
        </row>
        <row r="271">
          <cell r="B271">
            <v>310902</v>
          </cell>
          <cell r="C271" t="str">
            <v xml:space="preserve">Pérdidas o déficits acumulados </v>
          </cell>
          <cell r="D271">
            <v>11731085</v>
          </cell>
          <cell r="E271">
            <v>0</v>
          </cell>
          <cell r="F271">
            <v>0</v>
          </cell>
          <cell r="G271">
            <v>11731085</v>
          </cell>
        </row>
        <row r="272">
          <cell r="B272">
            <v>31090201</v>
          </cell>
          <cell r="C272" t="str">
            <v xml:space="preserve">Pérdidas o déficits acumulados </v>
          </cell>
          <cell r="D272">
            <v>11731085</v>
          </cell>
          <cell r="E272">
            <v>0</v>
          </cell>
          <cell r="F272">
            <v>0</v>
          </cell>
          <cell r="G272">
            <v>11731085</v>
          </cell>
        </row>
        <row r="273">
          <cell r="B273">
            <v>3110</v>
          </cell>
          <cell r="C273" t="str">
            <v>RESULTADO DEL EJERCICIO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B274">
            <v>311001</v>
          </cell>
          <cell r="C274" t="str">
            <v>Utilidad o excedente del ejercicio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</row>
        <row r="275">
          <cell r="B275">
            <v>31100101</v>
          </cell>
          <cell r="C275" t="str">
            <v>Excedente del ejercicio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</row>
        <row r="276">
          <cell r="B276">
            <v>311002</v>
          </cell>
          <cell r="C276" t="str">
            <v>Pérdida o déficit del ejercicio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B277">
            <v>31100201</v>
          </cell>
          <cell r="C277" t="str">
            <v>Déficit del  ejercicio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</row>
        <row r="278">
          <cell r="B278">
            <v>4</v>
          </cell>
          <cell r="C278" t="str">
            <v>INGRESOS</v>
          </cell>
          <cell r="D278">
            <v>-181687539</v>
          </cell>
          <cell r="E278">
            <v>0</v>
          </cell>
          <cell r="F278">
            <v>684903</v>
          </cell>
          <cell r="G278">
            <v>-182372442</v>
          </cell>
        </row>
        <row r="279">
          <cell r="B279">
            <v>42</v>
          </cell>
          <cell r="C279" t="str">
            <v>VENTA DE BIENES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</row>
        <row r="280">
          <cell r="B280">
            <v>4204</v>
          </cell>
          <cell r="C280" t="str">
            <v>PRODUCTOS MANUFACTURADOS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</row>
        <row r="281">
          <cell r="B281">
            <v>420416</v>
          </cell>
          <cell r="C281" t="str">
            <v xml:space="preserve">Productos agropecuarios, de silvicultura, avicultura y pesca 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</row>
        <row r="282">
          <cell r="B282">
            <v>42041601</v>
          </cell>
          <cell r="C282" t="str">
            <v xml:space="preserve">Productos agropecuarios, de silvicultura, avicultura y pesca 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B283">
            <v>43</v>
          </cell>
          <cell r="C283" t="str">
            <v>VENTA DE SERVICIOS</v>
          </cell>
          <cell r="D283">
            <v>-228180</v>
          </cell>
          <cell r="E283">
            <v>0</v>
          </cell>
          <cell r="F283">
            <v>33760</v>
          </cell>
          <cell r="G283">
            <v>-261940</v>
          </cell>
        </row>
        <row r="284">
          <cell r="B284">
            <v>4305</v>
          </cell>
          <cell r="C284" t="str">
            <v>SERVICIOS EDUCATIVOS</v>
          </cell>
          <cell r="D284">
            <v>-228180</v>
          </cell>
          <cell r="E284">
            <v>0</v>
          </cell>
          <cell r="F284">
            <v>33760</v>
          </cell>
          <cell r="G284">
            <v>-261940</v>
          </cell>
        </row>
        <row r="285">
          <cell r="B285">
            <v>430508</v>
          </cell>
          <cell r="C285" t="str">
            <v xml:space="preserve">Educación formal - Básica primaria 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</row>
        <row r="286">
          <cell r="B286">
            <v>43050801</v>
          </cell>
          <cell r="C286" t="str">
            <v xml:space="preserve">Educación formal - Básica primaria 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B287">
            <v>430509</v>
          </cell>
          <cell r="C287" t="str">
            <v>Educación formal - Básica secundaria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B288">
            <v>43050901</v>
          </cell>
          <cell r="C288" t="str">
            <v>Educación Formal Básica Secundaria - CLEI III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B289">
            <v>43050902</v>
          </cell>
          <cell r="C289" t="str">
            <v>Educación Formal Básica Secundaria - CLEI IV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</row>
        <row r="290">
          <cell r="B290">
            <v>430510</v>
          </cell>
          <cell r="C290" t="str">
            <v>Educación formal- Media académica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</row>
        <row r="291">
          <cell r="B291">
            <v>43051001</v>
          </cell>
          <cell r="C291" t="str">
            <v>Educación Formal Media Académica - CLEI V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B292">
            <v>43051002</v>
          </cell>
          <cell r="C292" t="str">
            <v>Educación Formal Media Académica - CLEI VI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B293">
            <v>430511</v>
          </cell>
          <cell r="C293" t="str">
            <v xml:space="preserve">Educación formal - Media técnica 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B294">
            <v>43051101</v>
          </cell>
          <cell r="C294" t="str">
            <v xml:space="preserve">Educación formal - Media técnica 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B295">
            <v>430512</v>
          </cell>
          <cell r="C295" t="str">
            <v>Educación formal - Superior formación técnica profesional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</row>
        <row r="296">
          <cell r="B296">
            <v>43051201</v>
          </cell>
          <cell r="C296" t="str">
            <v>Ciclo Complementario Escuelas Normales Superiores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</row>
        <row r="297">
          <cell r="B297">
            <v>430550</v>
          </cell>
          <cell r="C297" t="str">
            <v>Servicios conexos a la educación</v>
          </cell>
          <cell r="D297">
            <v>-228180</v>
          </cell>
          <cell r="E297">
            <v>0</v>
          </cell>
          <cell r="F297">
            <v>33760</v>
          </cell>
          <cell r="G297">
            <v>-261940</v>
          </cell>
        </row>
        <row r="298">
          <cell r="B298">
            <v>43055001</v>
          </cell>
          <cell r="C298" t="str">
            <v>Otros Servicios Conexos a la Educación</v>
          </cell>
          <cell r="D298">
            <v>-228180</v>
          </cell>
          <cell r="E298">
            <v>0</v>
          </cell>
          <cell r="F298">
            <v>33760</v>
          </cell>
          <cell r="G298">
            <v>-261940</v>
          </cell>
        </row>
        <row r="299">
          <cell r="B299">
            <v>4390</v>
          </cell>
          <cell r="C299" t="str">
            <v xml:space="preserve">OTROS SERVICIOS 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B300">
            <v>439090</v>
          </cell>
          <cell r="C300" t="str">
            <v xml:space="preserve">Otros servicios 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B301">
            <v>43909001</v>
          </cell>
          <cell r="C301" t="str">
            <v xml:space="preserve">Otros servicios 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B302">
            <v>4395</v>
          </cell>
          <cell r="C302" t="str">
            <v>DEVOLUCIONES, REBAJAS Y DESCUENTOS EN VENTA DE SERVICIOS (DB)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B303">
            <v>439501</v>
          </cell>
          <cell r="C303" t="str">
            <v>Servicios educativos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B304">
            <v>43950101</v>
          </cell>
          <cell r="C304" t="str">
            <v>Servicios educativos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</row>
        <row r="305">
          <cell r="B305">
            <v>44</v>
          </cell>
          <cell r="C305" t="str">
            <v>TRANSFERENCIAS Y SUBVENCIONES</v>
          </cell>
          <cell r="D305">
            <v>-178204939</v>
          </cell>
          <cell r="E305">
            <v>0</v>
          </cell>
          <cell r="F305">
            <v>0</v>
          </cell>
          <cell r="G305">
            <v>-178204939</v>
          </cell>
        </row>
        <row r="306">
          <cell r="B306">
            <v>4428</v>
          </cell>
          <cell r="C306" t="str">
            <v>OTRAS TRANSFERENCIAS</v>
          </cell>
          <cell r="D306">
            <v>-178204939</v>
          </cell>
          <cell r="E306">
            <v>0</v>
          </cell>
          <cell r="F306">
            <v>0</v>
          </cell>
          <cell r="G306">
            <v>-178204939</v>
          </cell>
        </row>
        <row r="307">
          <cell r="B307">
            <v>442802</v>
          </cell>
          <cell r="C307" t="str">
            <v xml:space="preserve">Para proyectos de inversión 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</row>
        <row r="308">
          <cell r="B308">
            <v>44280201</v>
          </cell>
          <cell r="C308" t="str">
            <v>Ley 30 de 1992-Nación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B309">
            <v>442805</v>
          </cell>
          <cell r="C309" t="str">
            <v>Para programas de educación</v>
          </cell>
          <cell r="D309">
            <v>-178204939</v>
          </cell>
          <cell r="E309">
            <v>0</v>
          </cell>
          <cell r="F309">
            <v>0</v>
          </cell>
          <cell r="G309">
            <v>-178204939</v>
          </cell>
        </row>
        <row r="310">
          <cell r="B310">
            <v>44280501</v>
          </cell>
          <cell r="C310" t="str">
            <v>Transferencias de la Nación</v>
          </cell>
          <cell r="D310">
            <v>-178204939</v>
          </cell>
          <cell r="E310">
            <v>0</v>
          </cell>
          <cell r="F310">
            <v>0</v>
          </cell>
          <cell r="G310">
            <v>-178204939</v>
          </cell>
        </row>
        <row r="311">
          <cell r="B311">
            <v>44280502</v>
          </cell>
          <cell r="C311" t="str">
            <v>Transferencias del Departamento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B312">
            <v>44280503</v>
          </cell>
          <cell r="C312" t="str">
            <v>Transferencias del Municipio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B313">
            <v>442890</v>
          </cell>
          <cell r="C313" t="str">
            <v xml:space="preserve">Otras transferencias 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</row>
        <row r="314">
          <cell r="B314">
            <v>44289001</v>
          </cell>
          <cell r="C314" t="str">
            <v xml:space="preserve">Otras transferencias 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B315">
            <v>48</v>
          </cell>
          <cell r="C315" t="str">
            <v>OTROS INGRESOS</v>
          </cell>
          <cell r="D315">
            <v>-3254420</v>
          </cell>
          <cell r="E315">
            <v>0</v>
          </cell>
          <cell r="F315">
            <v>651143</v>
          </cell>
          <cell r="G315">
            <v>-3905563</v>
          </cell>
        </row>
        <row r="316">
          <cell r="B316">
            <v>4802</v>
          </cell>
          <cell r="C316" t="str">
            <v>FINANCIEROS</v>
          </cell>
          <cell r="D316">
            <v>-4420</v>
          </cell>
          <cell r="E316">
            <v>0</v>
          </cell>
          <cell r="F316">
            <v>1143</v>
          </cell>
          <cell r="G316">
            <v>-5563</v>
          </cell>
        </row>
        <row r="317">
          <cell r="B317">
            <v>480201</v>
          </cell>
          <cell r="C317" t="str">
            <v>Intereses sobre depósitos en instituciones financieras</v>
          </cell>
          <cell r="D317">
            <v>-4420</v>
          </cell>
          <cell r="E317">
            <v>0</v>
          </cell>
          <cell r="F317">
            <v>1143</v>
          </cell>
          <cell r="G317">
            <v>-5563</v>
          </cell>
        </row>
        <row r="318">
          <cell r="B318">
            <v>48020101</v>
          </cell>
          <cell r="C318" t="str">
            <v>Ingresos operacionales - Recursos Propios</v>
          </cell>
          <cell r="D318">
            <v>-319</v>
          </cell>
          <cell r="E318">
            <v>0</v>
          </cell>
          <cell r="F318">
            <v>63</v>
          </cell>
          <cell r="G318">
            <v>-382</v>
          </cell>
        </row>
        <row r="319">
          <cell r="B319">
            <v>48020102</v>
          </cell>
          <cell r="C319" t="str">
            <v>Gratuidad</v>
          </cell>
          <cell r="D319">
            <v>-4101</v>
          </cell>
          <cell r="E319">
            <v>0</v>
          </cell>
          <cell r="F319">
            <v>1080</v>
          </cell>
          <cell r="G319">
            <v>-5181</v>
          </cell>
        </row>
        <row r="320">
          <cell r="B320">
            <v>48020103</v>
          </cell>
          <cell r="C320" t="str">
            <v>Transferencias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</row>
        <row r="321">
          <cell r="B321">
            <v>48020104</v>
          </cell>
          <cell r="C321" t="str">
            <v>Cuenta de Ahorros con procesos de investigación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B322">
            <v>48020105</v>
          </cell>
          <cell r="C322" t="str">
            <v>Donaciones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B323">
            <v>48020106</v>
          </cell>
          <cell r="C323" t="str">
            <v>Títulos valores (CDT´S)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B324">
            <v>48020107</v>
          </cell>
          <cell r="C324" t="str">
            <v>Rendimientos Financieros de Otras Cuentas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B325">
            <v>480290</v>
          </cell>
          <cell r="C325" t="str">
            <v>Otros ingresos financieros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B326">
            <v>48029001</v>
          </cell>
          <cell r="C326" t="str">
            <v>Otros Ingresos Financieros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B327">
            <v>4808</v>
          </cell>
          <cell r="C327" t="str">
            <v>INGRESOS DIVERSOS</v>
          </cell>
          <cell r="D327">
            <v>-3250000</v>
          </cell>
          <cell r="E327">
            <v>0</v>
          </cell>
          <cell r="F327">
            <v>650000</v>
          </cell>
          <cell r="G327">
            <v>-3900000</v>
          </cell>
        </row>
        <row r="328">
          <cell r="B328">
            <v>480815</v>
          </cell>
          <cell r="C328" t="str">
            <v>Fotocopias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B329">
            <v>48081501</v>
          </cell>
          <cell r="C329" t="str">
            <v>Fotocopias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B330">
            <v>480817</v>
          </cell>
          <cell r="C330" t="str">
            <v>Arrendamiento operativo</v>
          </cell>
          <cell r="D330">
            <v>-3250000</v>
          </cell>
          <cell r="E330">
            <v>0</v>
          </cell>
          <cell r="F330">
            <v>650000</v>
          </cell>
          <cell r="G330">
            <v>-3900000</v>
          </cell>
        </row>
        <row r="331">
          <cell r="B331">
            <v>48081701</v>
          </cell>
          <cell r="C331" t="str">
            <v>Arrendamiento operativo</v>
          </cell>
          <cell r="D331">
            <v>-3250000</v>
          </cell>
          <cell r="E331">
            <v>0</v>
          </cell>
          <cell r="F331">
            <v>650000</v>
          </cell>
          <cell r="G331">
            <v>-3900000</v>
          </cell>
        </row>
        <row r="332">
          <cell r="B332">
            <v>480825</v>
          </cell>
          <cell r="C332" t="str">
            <v xml:space="preserve">Sobrantes 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B333">
            <v>48082501</v>
          </cell>
          <cell r="C333" t="str">
            <v xml:space="preserve">Sobrantes 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B334">
            <v>480827</v>
          </cell>
          <cell r="C334" t="str">
            <v>Aprovechamientos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B335">
            <v>48082701</v>
          </cell>
          <cell r="C335" t="str">
            <v>Aprovechamientos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B336">
            <v>480890</v>
          </cell>
          <cell r="C336" t="str">
            <v>Otros ingresos diversos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B337">
            <v>48089001</v>
          </cell>
          <cell r="C337" t="str">
            <v>Otros ingresos extraordinarios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</row>
        <row r="338">
          <cell r="B338">
            <v>5</v>
          </cell>
          <cell r="C338" t="str">
            <v>GASTOS</v>
          </cell>
          <cell r="D338">
            <v>53626767</v>
          </cell>
          <cell r="E338">
            <v>1296094</v>
          </cell>
          <cell r="F338">
            <v>0</v>
          </cell>
          <cell r="G338">
            <v>54922861</v>
          </cell>
        </row>
        <row r="339">
          <cell r="B339">
            <v>51</v>
          </cell>
          <cell r="C339" t="str">
            <v>DE ADMINISTRACIÓN Y OPERACIÓN</v>
          </cell>
          <cell r="D339">
            <v>52724035</v>
          </cell>
          <cell r="E339">
            <v>1150000</v>
          </cell>
          <cell r="F339">
            <v>0</v>
          </cell>
          <cell r="G339">
            <v>53874035</v>
          </cell>
        </row>
        <row r="340">
          <cell r="B340">
            <v>5103</v>
          </cell>
          <cell r="C340" t="str">
            <v>CONTRIBUCIONES EFECTIVAS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B341">
            <v>510305</v>
          </cell>
          <cell r="C341" t="str">
            <v>Cotizaciones a riesgos laborales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</row>
        <row r="342">
          <cell r="B342">
            <v>51030501</v>
          </cell>
          <cell r="C342" t="str">
            <v>Administradora de Riesgos Laborales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B343">
            <v>5108</v>
          </cell>
          <cell r="C343" t="str">
            <v>GASTOS DE PERSONAL DIVERSOS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B344">
            <v>510801</v>
          </cell>
          <cell r="C344" t="str">
            <v xml:space="preserve">Remuneración por servicios técnicos  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B345">
            <v>51080101</v>
          </cell>
          <cell r="C345" t="str">
            <v xml:space="preserve">Remuneración por servicios técnicos  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B346">
            <v>5111</v>
          </cell>
          <cell r="C346" t="str">
            <v>GENERALES</v>
          </cell>
          <cell r="D346">
            <v>52724035</v>
          </cell>
          <cell r="E346">
            <v>1150000</v>
          </cell>
          <cell r="F346">
            <v>0</v>
          </cell>
          <cell r="G346">
            <v>53874035</v>
          </cell>
        </row>
        <row r="347">
          <cell r="B347">
            <v>511106</v>
          </cell>
          <cell r="C347" t="str">
            <v xml:space="preserve">Estudios y proyectos 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B348">
            <v>51110601</v>
          </cell>
          <cell r="C348" t="str">
            <v xml:space="preserve">Estudios y proyectos 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B349">
            <v>511113</v>
          </cell>
          <cell r="C349" t="str">
            <v>Vigilancia y seguridad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B350">
            <v>51111301</v>
          </cell>
          <cell r="C350" t="str">
            <v>Vigilancia y seguridad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B351">
            <v>511114</v>
          </cell>
          <cell r="C351" t="str">
            <v>Materiales y suministros</v>
          </cell>
          <cell r="D351">
            <v>18488108</v>
          </cell>
          <cell r="E351">
            <v>0</v>
          </cell>
          <cell r="F351">
            <v>0</v>
          </cell>
          <cell r="G351">
            <v>18488108</v>
          </cell>
        </row>
        <row r="352">
          <cell r="B352">
            <v>51111401</v>
          </cell>
          <cell r="C352" t="str">
            <v>Materiales y Suministros</v>
          </cell>
          <cell r="D352">
            <v>18488108</v>
          </cell>
          <cell r="E352">
            <v>0</v>
          </cell>
          <cell r="F352">
            <v>0</v>
          </cell>
          <cell r="G352">
            <v>18488108</v>
          </cell>
        </row>
        <row r="353">
          <cell r="B353">
            <v>511115</v>
          </cell>
          <cell r="C353" t="str">
            <v>Mantenimiento</v>
          </cell>
          <cell r="D353">
            <v>12655000</v>
          </cell>
          <cell r="E353">
            <v>0</v>
          </cell>
          <cell r="F353">
            <v>0</v>
          </cell>
          <cell r="G353">
            <v>12655000</v>
          </cell>
        </row>
        <row r="354">
          <cell r="B354">
            <v>51111501</v>
          </cell>
          <cell r="C354" t="str">
            <v>Mantenimiento - Edificaciones</v>
          </cell>
          <cell r="D354">
            <v>9150000</v>
          </cell>
          <cell r="E354">
            <v>0</v>
          </cell>
          <cell r="F354">
            <v>0</v>
          </cell>
          <cell r="G354">
            <v>9150000</v>
          </cell>
        </row>
        <row r="355">
          <cell r="B355">
            <v>51111502</v>
          </cell>
          <cell r="C355" t="str">
            <v>Mantenimiento - Maquinaria y Equipo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B356">
            <v>51111503</v>
          </cell>
          <cell r="C356" t="str">
            <v>Mantenimiento - Muebles, Enseres y Equipo de Oficina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B357">
            <v>51111504</v>
          </cell>
          <cell r="C357" t="str">
            <v>Mantenimiento - Equipos de Computación y Comunicación</v>
          </cell>
          <cell r="D357">
            <v>3505000</v>
          </cell>
          <cell r="E357">
            <v>0</v>
          </cell>
          <cell r="F357">
            <v>0</v>
          </cell>
          <cell r="G357">
            <v>3505000</v>
          </cell>
        </row>
        <row r="358">
          <cell r="B358">
            <v>51111505</v>
          </cell>
          <cell r="C358" t="str">
            <v>Mantenimiento - Equipos de Transporte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B359">
            <v>51111506</v>
          </cell>
          <cell r="C359" t="str">
            <v>Mantenimiento - Redes, Lineas y Cables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B360">
            <v>51111507</v>
          </cell>
          <cell r="C360" t="str">
            <v>Mantenimiento - Equipos de Comedor, Cocina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</row>
        <row r="361">
          <cell r="B361">
            <v>51111508</v>
          </cell>
          <cell r="C361" t="str">
            <v>Mantenimiento - Otros Mantenimientos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B362">
            <v>511116</v>
          </cell>
          <cell r="C362" t="str">
            <v>Reparaciones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</row>
        <row r="363">
          <cell r="B363">
            <v>51111601</v>
          </cell>
          <cell r="C363" t="str">
            <v>Reparaciones - Edificaciones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</row>
        <row r="364">
          <cell r="B364">
            <v>51111602</v>
          </cell>
          <cell r="C364" t="str">
            <v>Reparaciones - Maquinaria y Equipo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B365">
            <v>51111603</v>
          </cell>
          <cell r="C365" t="str">
            <v>Reparaciones - Muebles, Enseres y Equipo de Oficina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B366">
            <v>51111604</v>
          </cell>
          <cell r="C366" t="str">
            <v>Reparaciones - Equipos de Computación y Comunicación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B367">
            <v>51111605</v>
          </cell>
          <cell r="C367" t="str">
            <v>Reparaciones - Equipos de Transporte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</row>
        <row r="368">
          <cell r="B368">
            <v>51111606</v>
          </cell>
          <cell r="C368" t="str">
            <v>Reparaciones - Redes, Lineas y Cables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</row>
        <row r="369">
          <cell r="B369">
            <v>51111607</v>
          </cell>
          <cell r="C369" t="str">
            <v>Reparaciones - Equipos de Comedor, Cocina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</row>
        <row r="370">
          <cell r="B370">
            <v>51111608</v>
          </cell>
          <cell r="C370" t="str">
            <v>Reparaciones - Otros Mantenimientos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</row>
        <row r="371">
          <cell r="B371">
            <v>511117</v>
          </cell>
          <cell r="C371" t="str">
            <v>Servicios públicos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</row>
        <row r="372">
          <cell r="B372">
            <v>51111701</v>
          </cell>
          <cell r="C372" t="str">
            <v>Energía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B373">
            <v>51111702</v>
          </cell>
          <cell r="C373" t="str">
            <v>Acueducto y Alcantarillado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</row>
        <row r="374">
          <cell r="B374">
            <v>51111703</v>
          </cell>
          <cell r="C374" t="str">
            <v>Telefonia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B375">
            <v>51111704</v>
          </cell>
          <cell r="C375" t="str">
            <v>Internet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B376">
            <v>51111705</v>
          </cell>
          <cell r="C376" t="str">
            <v>Gas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B377">
            <v>511118</v>
          </cell>
          <cell r="C377" t="str">
            <v>Arrendamiento operativo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B378">
            <v>51111801</v>
          </cell>
          <cell r="C378" t="str">
            <v>Arrendamiento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B379">
            <v>511121</v>
          </cell>
          <cell r="C379" t="str">
            <v>Impresos, publicaciones, suscripciones y afiliaciones</v>
          </cell>
          <cell r="D379">
            <v>3500000</v>
          </cell>
          <cell r="E379">
            <v>0</v>
          </cell>
          <cell r="F379">
            <v>0</v>
          </cell>
          <cell r="G379">
            <v>3500000</v>
          </cell>
        </row>
        <row r="380">
          <cell r="B380">
            <v>51112101</v>
          </cell>
          <cell r="C380" t="str">
            <v xml:space="preserve">Impresos, publicaciones, suscripciones y afiliaciones </v>
          </cell>
          <cell r="D380">
            <v>3500000</v>
          </cell>
          <cell r="E380">
            <v>0</v>
          </cell>
          <cell r="F380">
            <v>0</v>
          </cell>
          <cell r="G380">
            <v>3500000</v>
          </cell>
        </row>
        <row r="381">
          <cell r="B381">
            <v>511122</v>
          </cell>
          <cell r="C381" t="str">
            <v>Fotocopias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B382">
            <v>51112201</v>
          </cell>
          <cell r="C382" t="str">
            <v>Fotocopias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B383">
            <v>511123</v>
          </cell>
          <cell r="C383" t="str">
            <v>Comunicaciones y transporte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B384">
            <v>51112301</v>
          </cell>
          <cell r="C384" t="str">
            <v>Comunicaciones y transporte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B385">
            <v>511125</v>
          </cell>
          <cell r="C385" t="str">
            <v>Seguros generales</v>
          </cell>
          <cell r="D385">
            <v>4624927</v>
          </cell>
          <cell r="E385">
            <v>0</v>
          </cell>
          <cell r="F385">
            <v>0</v>
          </cell>
          <cell r="G385">
            <v>4624927</v>
          </cell>
        </row>
        <row r="386">
          <cell r="B386">
            <v>51112501</v>
          </cell>
          <cell r="C386" t="str">
            <v>Seguros generales</v>
          </cell>
          <cell r="D386">
            <v>4624927</v>
          </cell>
          <cell r="E386">
            <v>0</v>
          </cell>
          <cell r="F386">
            <v>0</v>
          </cell>
          <cell r="G386">
            <v>4624927</v>
          </cell>
        </row>
        <row r="387">
          <cell r="B387">
            <v>511131</v>
          </cell>
          <cell r="C387" t="str">
            <v>Materiales de educación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</row>
        <row r="388">
          <cell r="B388">
            <v>51113101</v>
          </cell>
          <cell r="C388" t="str">
            <v>Materiales de educación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B389">
            <v>511136</v>
          </cell>
          <cell r="C389" t="str">
            <v xml:space="preserve">Eventos culturales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B390">
            <v>51113601</v>
          </cell>
          <cell r="C390" t="str">
            <v xml:space="preserve">Eventos culturales 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B391">
            <v>511137</v>
          </cell>
          <cell r="C391" t="str">
            <v>Eventos culturales</v>
          </cell>
          <cell r="D391">
            <v>3080000</v>
          </cell>
          <cell r="E391">
            <v>0</v>
          </cell>
          <cell r="F391">
            <v>0</v>
          </cell>
          <cell r="G391">
            <v>3080000</v>
          </cell>
        </row>
        <row r="392">
          <cell r="B392">
            <v>51113701</v>
          </cell>
          <cell r="C392" t="str">
            <v>Eventos culturales</v>
          </cell>
          <cell r="D392">
            <v>3080000</v>
          </cell>
          <cell r="E392">
            <v>0</v>
          </cell>
          <cell r="F392">
            <v>0</v>
          </cell>
          <cell r="G392">
            <v>3080000</v>
          </cell>
        </row>
        <row r="393">
          <cell r="B393">
            <v>511139</v>
          </cell>
          <cell r="C393" t="str">
            <v>Participaciones y compensaciones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B394">
            <v>51113901</v>
          </cell>
          <cell r="C394" t="str">
            <v>Participaciones y compensaciones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B395">
            <v>511141</v>
          </cell>
          <cell r="C395" t="str">
            <v xml:space="preserve">Sostenimiento de semovientes y plantas 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B396">
            <v>51114101</v>
          </cell>
          <cell r="C396" t="str">
            <v xml:space="preserve">Sostenimiento de semovientes y plantas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B397">
            <v>511146</v>
          </cell>
          <cell r="C397" t="str">
            <v>Combustibles y lubricantes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B398">
            <v>51114601</v>
          </cell>
          <cell r="C398" t="str">
            <v>Combustibles y lubricantes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B399">
            <v>511150</v>
          </cell>
          <cell r="C399" t="str">
            <v xml:space="preserve">Procesamiento de información 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B400">
            <v>51115001</v>
          </cell>
          <cell r="C400" t="str">
            <v xml:space="preserve">Procesamiento de información 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B401">
            <v>511155</v>
          </cell>
          <cell r="C401" t="str">
            <v>Elementos de aseo, lavandería y cafetería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B402">
            <v>51115501</v>
          </cell>
          <cell r="C402" t="str">
            <v>Elementos de aseo, lavanderia y cafeteria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B403">
            <v>511158</v>
          </cell>
          <cell r="C403" t="str">
            <v xml:space="preserve">Videos 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B404">
            <v>51115801</v>
          </cell>
          <cell r="C404" t="str">
            <v xml:space="preserve">Videos 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B405">
            <v>511159</v>
          </cell>
          <cell r="C405" t="str">
            <v>Licencias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B406">
            <v>51115901</v>
          </cell>
          <cell r="C406" t="str">
            <v>Licencias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B407">
            <v>511178</v>
          </cell>
          <cell r="C407" t="str">
            <v>Comisiones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B408">
            <v>51117801</v>
          </cell>
          <cell r="C408" t="str">
            <v>Comisiones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B409">
            <v>511179</v>
          </cell>
          <cell r="C409" t="str">
            <v>Honorarios</v>
          </cell>
          <cell r="D409">
            <v>10376000</v>
          </cell>
          <cell r="E409">
            <v>1150000</v>
          </cell>
          <cell r="F409">
            <v>0</v>
          </cell>
          <cell r="G409">
            <v>11526000</v>
          </cell>
        </row>
        <row r="410">
          <cell r="B410">
            <v>51117901</v>
          </cell>
          <cell r="C410" t="str">
            <v>Honorarios</v>
          </cell>
          <cell r="D410">
            <v>10376000</v>
          </cell>
          <cell r="E410">
            <v>1150000</v>
          </cell>
          <cell r="F410">
            <v>0</v>
          </cell>
          <cell r="G410">
            <v>11526000</v>
          </cell>
        </row>
        <row r="411">
          <cell r="B411">
            <v>511180</v>
          </cell>
          <cell r="C411" t="str">
            <v>Servicios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B412">
            <v>51118001</v>
          </cell>
          <cell r="C412" t="str">
            <v>Servicios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B413">
            <v>511190</v>
          </cell>
          <cell r="C413" t="str">
            <v xml:space="preserve">Otros gastos generales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B414">
            <v>51119001</v>
          </cell>
          <cell r="C414" t="str">
            <v xml:space="preserve">Otros gastos generales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B415">
            <v>5120</v>
          </cell>
          <cell r="C415" t="str">
            <v>IMPUESTOS, CONTRIBUCIONES Y TASAS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B416">
            <v>512010</v>
          </cell>
          <cell r="C416" t="str">
            <v>Tasas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B417">
            <v>51201001</v>
          </cell>
          <cell r="C417" t="str">
            <v>Tasas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B418">
            <v>512017</v>
          </cell>
          <cell r="C418" t="str">
            <v xml:space="preserve">Intereses de mora 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B419">
            <v>51201701</v>
          </cell>
          <cell r="C419" t="str">
            <v xml:space="preserve">Intereses de mora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B420">
            <v>512024</v>
          </cell>
          <cell r="C420" t="str">
            <v>Gravamen a los movimientos financieros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B421">
            <v>51202401</v>
          </cell>
          <cell r="C421" t="str">
            <v>Gravamen a los movimientos financieros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</row>
        <row r="422">
          <cell r="B422">
            <v>512027</v>
          </cell>
          <cell r="C422" t="str">
            <v xml:space="preserve">Licencias 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</row>
        <row r="423">
          <cell r="B423">
            <v>51202701</v>
          </cell>
          <cell r="C423" t="str">
            <v xml:space="preserve">Licencias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</row>
        <row r="424">
          <cell r="B424">
            <v>512090</v>
          </cell>
          <cell r="C424" t="str">
            <v>Otros impuestos, contribuciones y tasas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B425">
            <v>51209001</v>
          </cell>
          <cell r="C425" t="str">
            <v>Otros Impuestos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B426">
            <v>51209002</v>
          </cell>
          <cell r="C426" t="str">
            <v>Otros impuestos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B427">
            <v>53</v>
          </cell>
          <cell r="C427" t="str">
            <v>DETERIORO, DEPRECIACIONES, AMORTIZACIONES Y PROVISIONES</v>
          </cell>
          <cell r="D427">
            <v>876564</v>
          </cell>
          <cell r="E427">
            <v>146094</v>
          </cell>
          <cell r="F427">
            <v>0</v>
          </cell>
          <cell r="G427">
            <v>1022658</v>
          </cell>
        </row>
        <row r="428">
          <cell r="B428">
            <v>5347</v>
          </cell>
          <cell r="C428" t="str">
            <v>DETERIORO DE CUENTAS POR COBRAR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B429">
            <v>534790</v>
          </cell>
          <cell r="C429" t="str">
            <v>Otras cuentas por cobrar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B430">
            <v>53479001</v>
          </cell>
          <cell r="C430" t="str">
            <v>Otras cuentas por cobrar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B431">
            <v>5351</v>
          </cell>
          <cell r="C431" t="str">
            <v>DETERIORO DE PROPIEDADES, PLANTA Y EQUIPO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B432">
            <v>535110</v>
          </cell>
          <cell r="C432" t="str">
            <v>Muebles, enseres y equipo de oficina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</row>
        <row r="433">
          <cell r="B433">
            <v>53511001</v>
          </cell>
          <cell r="C433" t="str">
            <v>Muebles, enseres y equipo de oficina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</row>
        <row r="434">
          <cell r="B434">
            <v>535111</v>
          </cell>
          <cell r="C434" t="str">
            <v>Equipos de comunicación y computación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</row>
        <row r="435">
          <cell r="B435">
            <v>53511101</v>
          </cell>
          <cell r="C435" t="str">
            <v>Equipos de comunicación y computación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B436">
            <v>5360</v>
          </cell>
          <cell r="C436" t="str">
            <v>DEPRECIACIÓN DE PROPIEDADES, PLANTA Y EQUIPO</v>
          </cell>
          <cell r="D436">
            <v>876564</v>
          </cell>
          <cell r="E436">
            <v>146094</v>
          </cell>
          <cell r="F436">
            <v>0</v>
          </cell>
          <cell r="G436">
            <v>1022658</v>
          </cell>
        </row>
        <row r="437">
          <cell r="B437">
            <v>536004</v>
          </cell>
          <cell r="C437" t="str">
            <v>Maquinaria y equipo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B438">
            <v>53600401</v>
          </cell>
          <cell r="C438" t="str">
            <v>Maquinaria y equipo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B439">
            <v>536005</v>
          </cell>
          <cell r="C439" t="str">
            <v>Equipo médico y científico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</row>
        <row r="440">
          <cell r="B440">
            <v>53600501</v>
          </cell>
          <cell r="C440" t="str">
            <v>Equipo médico y científico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</row>
        <row r="441">
          <cell r="B441">
            <v>536006</v>
          </cell>
          <cell r="C441" t="str">
            <v>Muebles, enseres y equipo de oficina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B442">
            <v>53600601</v>
          </cell>
          <cell r="C442" t="str">
            <v>Muebles, enseres y equipo de oficina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</row>
        <row r="443">
          <cell r="B443">
            <v>536007</v>
          </cell>
          <cell r="C443" t="str">
            <v>Equipos de comunicación y computación</v>
          </cell>
          <cell r="D443">
            <v>876564</v>
          </cell>
          <cell r="E443">
            <v>146094</v>
          </cell>
          <cell r="F443">
            <v>0</v>
          </cell>
          <cell r="G443">
            <v>1022658</v>
          </cell>
        </row>
        <row r="444">
          <cell r="B444">
            <v>53600701</v>
          </cell>
          <cell r="C444" t="str">
            <v>Equipos de comunicación y computación</v>
          </cell>
          <cell r="D444">
            <v>876564</v>
          </cell>
          <cell r="E444">
            <v>146094</v>
          </cell>
          <cell r="F444">
            <v>0</v>
          </cell>
          <cell r="G444">
            <v>1022658</v>
          </cell>
        </row>
        <row r="445">
          <cell r="B445">
            <v>536009</v>
          </cell>
          <cell r="C445" t="str">
            <v>Equipos de comedor, cocina, despensa y hotelería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</row>
        <row r="446">
          <cell r="B446">
            <v>53600901</v>
          </cell>
          <cell r="C446" t="str">
            <v>Equipos de comedor, cocina, despensa y hotelería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</row>
        <row r="447">
          <cell r="B447">
            <v>536012</v>
          </cell>
          <cell r="C447" t="str">
            <v>Bienes de arte y cultura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B448">
            <v>53601201</v>
          </cell>
          <cell r="C448" t="str">
            <v>Bienes de arte y cultura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</row>
        <row r="449">
          <cell r="B449">
            <v>5366</v>
          </cell>
          <cell r="C449" t="str">
            <v>AMORTIZACIÓN DE ACTIVOS INTANGIBLES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B450">
            <v>536604</v>
          </cell>
          <cell r="C450" t="str">
            <v>Derechos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B451">
            <v>53660401</v>
          </cell>
          <cell r="C451" t="str">
            <v>Derechos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B452">
            <v>536605</v>
          </cell>
          <cell r="C452" t="str">
            <v>Licencias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</row>
        <row r="453">
          <cell r="B453">
            <v>53660501</v>
          </cell>
          <cell r="C453" t="str">
            <v>Licencias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</row>
        <row r="454">
          <cell r="B454">
            <v>536606</v>
          </cell>
          <cell r="C454" t="str">
            <v>Softwares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</row>
        <row r="455">
          <cell r="B455">
            <v>53660601</v>
          </cell>
          <cell r="C455" t="str">
            <v>Softwares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B456">
            <v>536690</v>
          </cell>
          <cell r="C456" t="str">
            <v>Otros activos intangibles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B457">
            <v>53669001</v>
          </cell>
          <cell r="C457" t="str">
            <v>Otros activos intangibles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B458">
            <v>5373</v>
          </cell>
          <cell r="C458" t="str">
            <v xml:space="preserve">PROVISIONES DIVERSAS 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B459">
            <v>537390</v>
          </cell>
          <cell r="C459" t="str">
            <v xml:space="preserve">Otras provisiones diversas 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B460">
            <v>53739001</v>
          </cell>
          <cell r="C460" t="str">
            <v xml:space="preserve">Otras provisiones diversas 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B461">
            <v>58</v>
          </cell>
          <cell r="C461" t="str">
            <v>OTROS GASTOS</v>
          </cell>
          <cell r="D461">
            <v>26168</v>
          </cell>
          <cell r="E461">
            <v>0</v>
          </cell>
          <cell r="F461">
            <v>0</v>
          </cell>
          <cell r="G461">
            <v>26168</v>
          </cell>
        </row>
        <row r="462">
          <cell r="B462">
            <v>5802</v>
          </cell>
          <cell r="C462" t="str">
            <v>COMISIONES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B463">
            <v>580240</v>
          </cell>
          <cell r="C463" t="str">
            <v xml:space="preserve">Comisiones servicios financieros 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B464">
            <v>58024001</v>
          </cell>
          <cell r="C464" t="str">
            <v xml:space="preserve">Comisiones servicios financieros 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B465">
            <v>580290</v>
          </cell>
          <cell r="C465" t="str">
            <v>Otras comisiones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B466">
            <v>58029001</v>
          </cell>
          <cell r="C466" t="str">
            <v>Comisiones y otros gastos bancarios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B467">
            <v>5804</v>
          </cell>
          <cell r="C467" t="str">
            <v xml:space="preserve">FINANCIEROS </v>
          </cell>
          <cell r="D467">
            <v>26168</v>
          </cell>
          <cell r="E467">
            <v>0</v>
          </cell>
          <cell r="F467">
            <v>0</v>
          </cell>
          <cell r="G467">
            <v>26168</v>
          </cell>
        </row>
        <row r="468">
          <cell r="B468">
            <v>580490</v>
          </cell>
          <cell r="C468" t="str">
            <v xml:space="preserve">Otros gastos financieros </v>
          </cell>
          <cell r="D468">
            <v>26168</v>
          </cell>
          <cell r="E468">
            <v>0</v>
          </cell>
          <cell r="F468">
            <v>0</v>
          </cell>
          <cell r="G468">
            <v>26168</v>
          </cell>
        </row>
        <row r="469">
          <cell r="B469">
            <v>58049001</v>
          </cell>
          <cell r="C469" t="str">
            <v xml:space="preserve">Otros gastos financieros </v>
          </cell>
          <cell r="D469">
            <v>26168</v>
          </cell>
          <cell r="E469">
            <v>0</v>
          </cell>
          <cell r="F469">
            <v>0</v>
          </cell>
          <cell r="G469">
            <v>26168</v>
          </cell>
        </row>
        <row r="470">
          <cell r="B470">
            <v>5890</v>
          </cell>
          <cell r="C470" t="str">
            <v>GASTOS DIVERSOS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B471">
            <v>589003</v>
          </cell>
          <cell r="C471" t="str">
            <v>Impuestos asumidos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B472">
            <v>58900301</v>
          </cell>
          <cell r="C472" t="str">
            <v>IVA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B473">
            <v>589090</v>
          </cell>
          <cell r="C473" t="str">
            <v xml:space="preserve">Otros gastos diversos 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B474">
            <v>58909001</v>
          </cell>
          <cell r="C474" t="str">
            <v xml:space="preserve">Otros gastos diversos 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</row>
        <row r="475">
          <cell r="B475">
            <v>59</v>
          </cell>
          <cell r="C475" t="str">
            <v>CIERRE DE INGRESOS, GASTOS Y COSTOS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B476">
            <v>5905</v>
          </cell>
          <cell r="C476" t="str">
            <v>CIERRE DE INGRESOS, GASTOS Y COSTOS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77">
          <cell r="B477">
            <v>590501</v>
          </cell>
          <cell r="C477" t="str">
            <v>Cierre de ingresos, gastos y costos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B478">
            <v>59050101</v>
          </cell>
          <cell r="C478" t="str">
            <v>Cierre de ingresos, gastos y costos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B479">
            <v>6</v>
          </cell>
          <cell r="C479" t="str">
            <v xml:space="preserve">COSTOS DE VENTAS 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B480">
            <v>62</v>
          </cell>
          <cell r="C480" t="str">
            <v xml:space="preserve">COSTO DE VENTAS DE BIENES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B481">
            <v>6205</v>
          </cell>
          <cell r="C481" t="str">
            <v xml:space="preserve">BIENES PRODUCIDOS  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</row>
        <row r="482">
          <cell r="B482">
            <v>620529</v>
          </cell>
          <cell r="C482" t="str">
            <v xml:space="preserve">Productos agropecuarios, de silvicultura, avicultura y pesca 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B483">
            <v>62052901</v>
          </cell>
          <cell r="C483" t="str">
            <v xml:space="preserve">Productos agropecuarios, de silvicultura, avicultura y pesca 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</row>
        <row r="484">
          <cell r="B484">
            <v>620590</v>
          </cell>
          <cell r="C484" t="str">
            <v xml:space="preserve">Otros bienes producidos 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B485">
            <v>62059001</v>
          </cell>
          <cell r="C485" t="str">
            <v xml:space="preserve">Otros bienes producidos 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B486">
            <v>63</v>
          </cell>
          <cell r="C486" t="str">
            <v xml:space="preserve">COSTO DE VENTAS DE SERVICIOS 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B487">
            <v>6305</v>
          </cell>
          <cell r="C487" t="str">
            <v>SERVICIOS EDUCATIVOS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</row>
        <row r="488">
          <cell r="B488">
            <v>630501</v>
          </cell>
          <cell r="C488" t="str">
            <v xml:space="preserve">Educación formal - Preescolar 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B489">
            <v>63050101</v>
          </cell>
          <cell r="C489" t="str">
            <v xml:space="preserve">Educación formal - Preescolar 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B490">
            <v>630502</v>
          </cell>
          <cell r="C490" t="str">
            <v xml:space="preserve">Educación formal - Básica primaria 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</row>
        <row r="491">
          <cell r="B491">
            <v>63050201</v>
          </cell>
          <cell r="C491" t="str">
            <v xml:space="preserve">Educación formal - Básica primaria 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B492">
            <v>630503</v>
          </cell>
          <cell r="C492" t="str">
            <v>Educación formal - Básica secundaria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B493">
            <v>63050301</v>
          </cell>
          <cell r="C493" t="str">
            <v>Educación formal - Básica secundaria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B494">
            <v>630504</v>
          </cell>
          <cell r="C494" t="str">
            <v>Educación formal - Media académica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B495">
            <v>63050401</v>
          </cell>
          <cell r="C495" t="str">
            <v>Educación formal - Media académica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B496">
            <v>630505</v>
          </cell>
          <cell r="C496" t="str">
            <v xml:space="preserve">Educación formal - Media técnica 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B497">
            <v>63050501</v>
          </cell>
          <cell r="C497" t="str">
            <v xml:space="preserve">Educación formal - Media técnica 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B498">
            <v>7</v>
          </cell>
          <cell r="C498" t="str">
            <v>COSTOS DE TRANSFORMACIÓN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B499">
            <v>72</v>
          </cell>
          <cell r="C499" t="str">
            <v xml:space="preserve">SERVICIOS EDUCATIVOS 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B500">
            <v>7201</v>
          </cell>
          <cell r="C500" t="str">
            <v xml:space="preserve">EDUCACIÓN FORMAL - PREESCOLAR 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B501">
            <v>720101</v>
          </cell>
          <cell r="C501" t="str">
            <v xml:space="preserve">Materiales 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</row>
        <row r="502">
          <cell r="B502">
            <v>72010101</v>
          </cell>
          <cell r="C502" t="str">
            <v xml:space="preserve">Materiales 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</row>
        <row r="503">
          <cell r="B503">
            <v>720102</v>
          </cell>
          <cell r="C503" t="str">
            <v xml:space="preserve">Generales 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</row>
        <row r="504">
          <cell r="B504">
            <v>72010201</v>
          </cell>
          <cell r="C504" t="str">
            <v xml:space="preserve">Generales 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</row>
        <row r="505">
          <cell r="B505">
            <v>720195</v>
          </cell>
          <cell r="C505" t="str">
            <v xml:space="preserve">Traslado de costos (Cr)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B506">
            <v>72019501</v>
          </cell>
          <cell r="C506" t="str">
            <v xml:space="preserve">Traslado de costos (Cr)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B507">
            <v>7202</v>
          </cell>
          <cell r="C507" t="str">
            <v xml:space="preserve">EDUCACIÓN FORMAL - BÁSICA PRIMARIA 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B508">
            <v>720201</v>
          </cell>
          <cell r="C508" t="str">
            <v xml:space="preserve">Materiales 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</row>
        <row r="509">
          <cell r="B509">
            <v>72020101</v>
          </cell>
          <cell r="C509" t="str">
            <v xml:space="preserve">Materiales 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</row>
        <row r="510">
          <cell r="B510">
            <v>720202</v>
          </cell>
          <cell r="C510" t="str">
            <v xml:space="preserve">Generales 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</row>
        <row r="511">
          <cell r="B511">
            <v>72020201</v>
          </cell>
          <cell r="C511" t="str">
            <v xml:space="preserve">Generales 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</row>
        <row r="512">
          <cell r="B512">
            <v>720295</v>
          </cell>
          <cell r="C512" t="str">
            <v xml:space="preserve">Traslado de costos (Cr) 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</row>
        <row r="513">
          <cell r="B513">
            <v>72029501</v>
          </cell>
          <cell r="C513" t="str">
            <v xml:space="preserve">Traslado de costos (Cr) 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B514">
            <v>7203</v>
          </cell>
          <cell r="C514" t="str">
            <v xml:space="preserve">EDUCACIÓN FORMAL - BÁSICA SECUNDARIA 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B515">
            <v>720301</v>
          </cell>
          <cell r="C515" t="str">
            <v xml:space="preserve">Materiales 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B516">
            <v>72030101</v>
          </cell>
          <cell r="C516" t="str">
            <v xml:space="preserve">Materiales 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</row>
        <row r="517">
          <cell r="B517">
            <v>720302</v>
          </cell>
          <cell r="C517" t="str">
            <v xml:space="preserve">Generales 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</row>
        <row r="518">
          <cell r="B518">
            <v>72030201</v>
          </cell>
          <cell r="C518" t="str">
            <v xml:space="preserve">Generales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</row>
        <row r="519">
          <cell r="B519">
            <v>720395</v>
          </cell>
          <cell r="C519" t="str">
            <v xml:space="preserve">Traslado de costos (Cr) 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</row>
        <row r="520">
          <cell r="B520">
            <v>72039501</v>
          </cell>
          <cell r="C520" t="str">
            <v xml:space="preserve">Traslado de costos (Cr) 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B521">
            <v>7204</v>
          </cell>
          <cell r="C521" t="str">
            <v xml:space="preserve">EDUCACIÓN FORMAL- MEDIA ACADÉMICA 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B522">
            <v>720401</v>
          </cell>
          <cell r="C522" t="str">
            <v xml:space="preserve">Materiales 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B523">
            <v>72040101</v>
          </cell>
          <cell r="C523" t="str">
            <v xml:space="preserve">Materiales 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B524">
            <v>720402</v>
          </cell>
          <cell r="C524" t="str">
            <v xml:space="preserve">Generales 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B525">
            <v>72040201</v>
          </cell>
          <cell r="C525" t="str">
            <v xml:space="preserve">Generales 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</row>
        <row r="526">
          <cell r="B526">
            <v>720495</v>
          </cell>
          <cell r="C526" t="str">
            <v xml:space="preserve">Traslado de costos (Cr) 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B527">
            <v>72049501</v>
          </cell>
          <cell r="C527" t="str">
            <v xml:space="preserve">Traslado de costos (Cr) 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B528">
            <v>7205</v>
          </cell>
          <cell r="C528" t="str">
            <v>EDUCACIÓN FORMAL - MEDIA TÉCNICA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B529">
            <v>720501</v>
          </cell>
          <cell r="C529" t="str">
            <v xml:space="preserve">Materiales 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</row>
        <row r="530">
          <cell r="B530">
            <v>72050101</v>
          </cell>
          <cell r="C530" t="str">
            <v xml:space="preserve">Materiales 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</row>
        <row r="531">
          <cell r="B531">
            <v>720502</v>
          </cell>
          <cell r="C531" t="str">
            <v xml:space="preserve">Generales 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</row>
        <row r="532">
          <cell r="B532">
            <v>72050201</v>
          </cell>
          <cell r="C532" t="str">
            <v xml:space="preserve">Generales 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</row>
        <row r="533">
          <cell r="B533">
            <v>720595</v>
          </cell>
          <cell r="C533" t="str">
            <v xml:space="preserve">Traslado de costos (Cr) 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B534">
            <v>72059501</v>
          </cell>
          <cell r="C534" t="str">
            <v xml:space="preserve">Traslado de costos (Cr) 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B535">
            <v>7206</v>
          </cell>
          <cell r="C535" t="str">
            <v xml:space="preserve">EDUCACIÓN FORMAL - SUPERIOR - FORMACIÓN TÉCNICA PROFESIONAL 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B536">
            <v>720602</v>
          </cell>
          <cell r="C536" t="str">
            <v xml:space="preserve">Generales 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B537">
            <v>72060201</v>
          </cell>
          <cell r="C537" t="str">
            <v xml:space="preserve">Generales 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J230"/>
  <sheetViews>
    <sheetView tabSelected="1" topLeftCell="A52" zoomScale="90" zoomScaleNormal="90" workbookViewId="0">
      <selection activeCell="H137" sqref="H137"/>
    </sheetView>
  </sheetViews>
  <sheetFormatPr baseColWidth="10" defaultRowHeight="15" x14ac:dyDescent="0.25"/>
  <cols>
    <col min="1" max="1" width="60" customWidth="1"/>
    <col min="2" max="2" width="7" customWidth="1"/>
    <col min="3" max="3" width="14.140625" customWidth="1"/>
    <col min="5" max="5" width="15.7109375" customWidth="1"/>
    <col min="6" max="7" width="19.7109375" customWidth="1"/>
    <col min="8" max="8" width="16.28515625" customWidth="1"/>
    <col min="9" max="9" width="16.140625" customWidth="1"/>
    <col min="10" max="10" width="19.42578125" customWidth="1"/>
  </cols>
  <sheetData>
    <row r="1" spans="1:10" ht="15" customHeight="1" x14ac:dyDescent="0.25">
      <c r="B1" s="33" t="s">
        <v>0</v>
      </c>
      <c r="C1" s="34"/>
      <c r="D1" s="34"/>
      <c r="E1" s="34"/>
      <c r="F1" s="34"/>
      <c r="G1" s="34"/>
      <c r="H1" s="34"/>
      <c r="I1" s="1"/>
      <c r="J1" s="2"/>
    </row>
    <row r="2" spans="1:10" ht="15" customHeight="1" x14ac:dyDescent="0.25">
      <c r="B2" s="35" t="str">
        <f>+[1]BASE!B1</f>
        <v>INSTITUCIÓN EDUCATIVA ATANASIO GIRARDOT</v>
      </c>
      <c r="C2" s="36"/>
      <c r="D2" s="36"/>
      <c r="E2" s="36"/>
      <c r="F2" s="36"/>
      <c r="G2" s="36"/>
      <c r="H2" s="36"/>
      <c r="I2" s="3"/>
      <c r="J2" s="5"/>
    </row>
    <row r="3" spans="1:10" ht="15" customHeight="1" x14ac:dyDescent="0.25">
      <c r="B3" s="35" t="str">
        <f>+[1]BASE!B2</f>
        <v>Girardota - Antioquia</v>
      </c>
      <c r="C3" s="36"/>
      <c r="D3" s="36"/>
      <c r="E3" s="36"/>
      <c r="F3" s="36"/>
      <c r="G3" s="36"/>
      <c r="H3" s="36"/>
      <c r="I3" s="3"/>
      <c r="J3" s="5"/>
    </row>
    <row r="4" spans="1:10" x14ac:dyDescent="0.25">
      <c r="B4" s="35" t="str">
        <f>+"NIT "&amp;[1]BASE!B7</f>
        <v>NIT 811040031-1</v>
      </c>
      <c r="C4" s="36"/>
      <c r="D4" s="36"/>
      <c r="E4" s="36"/>
      <c r="F4" s="36"/>
      <c r="G4" s="36"/>
      <c r="H4" s="36"/>
      <c r="I4" s="3"/>
      <c r="J4" s="5"/>
    </row>
    <row r="5" spans="1:10" ht="15" customHeight="1" x14ac:dyDescent="0.25">
      <c r="B5" s="37" t="str">
        <f>+"Saldos y Movimientos a "&amp;[1]BASE!B12&amp;" "&amp;[1]BASE!B14</f>
        <v>Saldos y Movimientos a Julio 2025</v>
      </c>
      <c r="C5" s="38"/>
      <c r="D5" s="38"/>
      <c r="E5" s="38"/>
      <c r="F5" s="38"/>
      <c r="G5" s="38"/>
      <c r="H5" s="38"/>
      <c r="I5" s="6"/>
      <c r="J5" s="7"/>
    </row>
    <row r="6" spans="1:10" x14ac:dyDescent="0.25">
      <c r="B6" s="8" t="s">
        <v>1</v>
      </c>
      <c r="C6" s="9"/>
      <c r="D6" s="10" t="s">
        <v>2</v>
      </c>
      <c r="E6" s="11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</row>
    <row r="7" spans="1:10" hidden="1" x14ac:dyDescent="0.25">
      <c r="A7" s="13" t="s">
        <v>9</v>
      </c>
      <c r="B7" s="13" t="s">
        <v>10</v>
      </c>
      <c r="C7" s="14">
        <v>110501</v>
      </c>
      <c r="D7" s="14" t="s">
        <v>11</v>
      </c>
      <c r="E7" s="15">
        <f>_xlfn.IFNA(VLOOKUP($C7,'[1]BALANCE DE PRUEBA.'!$B:$G,3,0),0)</f>
        <v>0</v>
      </c>
      <c r="F7" s="15">
        <v>0</v>
      </c>
      <c r="G7" s="15">
        <v>0</v>
      </c>
      <c r="H7" s="15">
        <f>+E7+F7-G7</f>
        <v>0</v>
      </c>
      <c r="I7" s="15">
        <f>+H7</f>
        <v>0</v>
      </c>
      <c r="J7" s="15">
        <v>0</v>
      </c>
    </row>
    <row r="8" spans="1:10" hidden="1" x14ac:dyDescent="0.25">
      <c r="A8" s="13" t="s">
        <v>12</v>
      </c>
      <c r="B8" s="13" t="s">
        <v>10</v>
      </c>
      <c r="C8" s="14">
        <v>111005</v>
      </c>
      <c r="D8" s="14" t="s">
        <v>13</v>
      </c>
      <c r="E8" s="15">
        <f>_xlfn.IFNA(VLOOKUP($C8,'[1]BALANCE DE PRUEBA.'!$B:$G,3,0),0)</f>
        <v>0</v>
      </c>
      <c r="F8" s="15">
        <v>0</v>
      </c>
      <c r="G8" s="15">
        <v>0</v>
      </c>
      <c r="H8" s="15">
        <f t="shared" ref="H8:H71" si="0">+E8+F8-G8</f>
        <v>0</v>
      </c>
      <c r="I8" s="15">
        <f t="shared" ref="I8:I23" si="1">+H8</f>
        <v>0</v>
      </c>
      <c r="J8" s="15">
        <v>0</v>
      </c>
    </row>
    <row r="9" spans="1:10" x14ac:dyDescent="0.25">
      <c r="A9" s="13" t="s">
        <v>14</v>
      </c>
      <c r="B9" s="13" t="s">
        <v>10</v>
      </c>
      <c r="C9" s="14">
        <v>111006</v>
      </c>
      <c r="D9" s="14" t="s">
        <v>15</v>
      </c>
      <c r="E9" s="15">
        <f>_xlfn.IFNA(VLOOKUP($C9,'[1]BALANCE DE PRUEBA.'!$B:$G,3,0),0)</f>
        <v>137340181</v>
      </c>
      <c r="F9" s="15">
        <v>895903</v>
      </c>
      <c r="G9" s="15">
        <v>1544000</v>
      </c>
      <c r="H9" s="30">
        <f t="shared" si="0"/>
        <v>136692084</v>
      </c>
      <c r="I9" s="15">
        <f t="shared" si="1"/>
        <v>136692084</v>
      </c>
      <c r="J9" s="15">
        <v>0</v>
      </c>
    </row>
    <row r="10" spans="1:10" hidden="1" x14ac:dyDescent="0.25">
      <c r="A10" s="13" t="s">
        <v>16</v>
      </c>
      <c r="B10" s="13" t="s">
        <v>10</v>
      </c>
      <c r="C10" s="14">
        <v>131604</v>
      </c>
      <c r="D10" s="14" t="s">
        <v>17</v>
      </c>
      <c r="E10" s="15">
        <f>_xlfn.IFNA(VLOOKUP($C10,'[1]BALANCE DE PRUEBA.'!$B:$G,3,0),0)</f>
        <v>0</v>
      </c>
      <c r="F10" s="15">
        <v>0</v>
      </c>
      <c r="G10" s="15">
        <v>0</v>
      </c>
      <c r="H10" s="30">
        <f t="shared" si="0"/>
        <v>0</v>
      </c>
      <c r="I10" s="15">
        <f t="shared" si="1"/>
        <v>0</v>
      </c>
      <c r="J10" s="15">
        <v>0</v>
      </c>
    </row>
    <row r="11" spans="1:10" x14ac:dyDescent="0.25">
      <c r="A11" s="13" t="s">
        <v>18</v>
      </c>
      <c r="B11" s="13" t="s">
        <v>10</v>
      </c>
      <c r="C11" s="14">
        <v>131701</v>
      </c>
      <c r="D11" s="14" t="s">
        <v>19</v>
      </c>
      <c r="E11" s="15">
        <f>_xlfn.IFNA(VLOOKUP($C11,'[1]BALANCE DE PRUEBA.'!$B:$G,3,0),0)</f>
        <v>0</v>
      </c>
      <c r="F11" s="15">
        <v>33760</v>
      </c>
      <c r="G11" s="15">
        <v>33760</v>
      </c>
      <c r="H11" s="30">
        <f t="shared" si="0"/>
        <v>0</v>
      </c>
      <c r="I11" s="15">
        <f t="shared" si="1"/>
        <v>0</v>
      </c>
      <c r="J11" s="15">
        <v>0</v>
      </c>
    </row>
    <row r="12" spans="1:10" hidden="1" x14ac:dyDescent="0.25">
      <c r="A12" s="13" t="s">
        <v>20</v>
      </c>
      <c r="B12" s="13" t="s">
        <v>10</v>
      </c>
      <c r="C12" s="14">
        <v>131730</v>
      </c>
      <c r="D12" s="14" t="s">
        <v>21</v>
      </c>
      <c r="E12" s="15">
        <f>_xlfn.IFNA(VLOOKUP($C12,'[1]BALANCE DE PRUEBA.'!$B:$G,3,0),0)</f>
        <v>0</v>
      </c>
      <c r="F12" s="15">
        <v>0</v>
      </c>
      <c r="G12" s="15">
        <v>0</v>
      </c>
      <c r="H12" s="30">
        <f t="shared" si="0"/>
        <v>0</v>
      </c>
      <c r="I12" s="15">
        <f t="shared" si="1"/>
        <v>0</v>
      </c>
      <c r="J12" s="15">
        <v>0</v>
      </c>
    </row>
    <row r="13" spans="1:10" hidden="1" x14ac:dyDescent="0.25">
      <c r="A13" s="13" t="s">
        <v>22</v>
      </c>
      <c r="B13" s="13" t="s">
        <v>10</v>
      </c>
      <c r="C13" s="14">
        <v>131790</v>
      </c>
      <c r="D13" s="14" t="s">
        <v>23</v>
      </c>
      <c r="E13" s="15">
        <f>_xlfn.IFNA(VLOOKUP($C13,'[1]BALANCE DE PRUEBA.'!$B:$G,3,0),0)</f>
        <v>0</v>
      </c>
      <c r="F13" s="15">
        <v>0</v>
      </c>
      <c r="G13" s="15">
        <v>0</v>
      </c>
      <c r="H13" s="30">
        <f t="shared" si="0"/>
        <v>0</v>
      </c>
      <c r="I13" s="15">
        <f t="shared" si="1"/>
        <v>0</v>
      </c>
      <c r="J13" s="15">
        <v>0</v>
      </c>
    </row>
    <row r="14" spans="1:10" hidden="1" x14ac:dyDescent="0.25">
      <c r="A14" s="13" t="s">
        <v>24</v>
      </c>
      <c r="B14" s="13" t="s">
        <v>10</v>
      </c>
      <c r="C14" s="14">
        <v>133712</v>
      </c>
      <c r="D14" s="14" t="s">
        <v>25</v>
      </c>
      <c r="E14" s="15">
        <f>_xlfn.IFNA(VLOOKUP($C14,'[1]BALANCE DE PRUEBA.'!$B:$G,3,0),0)</f>
        <v>0</v>
      </c>
      <c r="F14" s="15">
        <v>0</v>
      </c>
      <c r="G14" s="15">
        <v>0</v>
      </c>
      <c r="H14" s="30">
        <f t="shared" si="0"/>
        <v>0</v>
      </c>
      <c r="I14" s="15">
        <f t="shared" si="1"/>
        <v>0</v>
      </c>
      <c r="J14" s="15">
        <v>0</v>
      </c>
    </row>
    <row r="15" spans="1:10" hidden="1" x14ac:dyDescent="0.25">
      <c r="A15" s="13" t="s">
        <v>26</v>
      </c>
      <c r="B15" s="13" t="s">
        <v>10</v>
      </c>
      <c r="C15" s="14">
        <v>138432</v>
      </c>
      <c r="D15" s="14" t="s">
        <v>27</v>
      </c>
      <c r="E15" s="15">
        <f>_xlfn.IFNA(VLOOKUP($C15,'[1]BALANCE DE PRUEBA.'!$B:$G,3,0),0)</f>
        <v>0</v>
      </c>
      <c r="F15" s="15">
        <v>0</v>
      </c>
      <c r="G15" s="15">
        <v>0</v>
      </c>
      <c r="H15" s="30">
        <f t="shared" si="0"/>
        <v>0</v>
      </c>
      <c r="I15" s="15">
        <f t="shared" si="1"/>
        <v>0</v>
      </c>
      <c r="J15" s="15">
        <v>0</v>
      </c>
    </row>
    <row r="16" spans="1:10" x14ac:dyDescent="0.25">
      <c r="A16" s="13" t="s">
        <v>28</v>
      </c>
      <c r="B16" s="13" t="s">
        <v>10</v>
      </c>
      <c r="C16" s="14">
        <v>138436</v>
      </c>
      <c r="D16" s="14" t="s">
        <v>29</v>
      </c>
      <c r="E16" s="15">
        <f>_xlfn.IFNA(VLOOKUP($C16,'[1]BALANCE DE PRUEBA.'!$B:$G,3,0),0)</f>
        <v>0</v>
      </c>
      <c r="F16" s="15">
        <v>1143</v>
      </c>
      <c r="G16" s="15">
        <v>1143</v>
      </c>
      <c r="H16" s="30">
        <f t="shared" si="0"/>
        <v>0</v>
      </c>
      <c r="I16" s="15">
        <f t="shared" si="1"/>
        <v>0</v>
      </c>
      <c r="J16" s="15">
        <v>0</v>
      </c>
    </row>
    <row r="17" spans="1:10" x14ac:dyDescent="0.25">
      <c r="A17" s="13" t="s">
        <v>30</v>
      </c>
      <c r="B17" s="13" t="s">
        <v>10</v>
      </c>
      <c r="C17" s="14">
        <v>138439</v>
      </c>
      <c r="D17" s="14" t="s">
        <v>31</v>
      </c>
      <c r="E17" s="15">
        <f>_xlfn.IFNA(VLOOKUP($C17,'[1]BALANCE DE PRUEBA.'!$B:$G,3,0),0)</f>
        <v>0</v>
      </c>
      <c r="F17" s="15">
        <v>650000</v>
      </c>
      <c r="G17" s="15">
        <v>650000</v>
      </c>
      <c r="H17" s="30">
        <f t="shared" si="0"/>
        <v>0</v>
      </c>
      <c r="I17" s="15">
        <f t="shared" si="1"/>
        <v>0</v>
      </c>
      <c r="J17" s="15">
        <v>0</v>
      </c>
    </row>
    <row r="18" spans="1:10" hidden="1" x14ac:dyDescent="0.25">
      <c r="A18" s="13" t="s">
        <v>32</v>
      </c>
      <c r="B18" s="13" t="s">
        <v>10</v>
      </c>
      <c r="C18" s="14">
        <v>138490</v>
      </c>
      <c r="D18" s="14" t="s">
        <v>33</v>
      </c>
      <c r="E18" s="15">
        <f>_xlfn.IFNA(VLOOKUP($C18,'[1]BALANCE DE PRUEBA.'!$B:$G,3,0),0)</f>
        <v>0</v>
      </c>
      <c r="F18" s="15">
        <v>0</v>
      </c>
      <c r="G18" s="15">
        <v>0</v>
      </c>
      <c r="H18" s="30">
        <f t="shared" si="0"/>
        <v>0</v>
      </c>
      <c r="I18" s="15">
        <f t="shared" si="1"/>
        <v>0</v>
      </c>
      <c r="J18" s="15">
        <v>0</v>
      </c>
    </row>
    <row r="19" spans="1:10" hidden="1" x14ac:dyDescent="0.25">
      <c r="A19" s="13" t="s">
        <v>34</v>
      </c>
      <c r="B19" s="13" t="s">
        <v>10</v>
      </c>
      <c r="C19" s="14">
        <v>138590</v>
      </c>
      <c r="D19" s="14" t="s">
        <v>35</v>
      </c>
      <c r="E19" s="15">
        <f>_xlfn.IFNA(VLOOKUP($C19,'[1]BALANCE DE PRUEBA.'!$B:$G,3,0),0)</f>
        <v>0</v>
      </c>
      <c r="F19" s="15">
        <v>0</v>
      </c>
      <c r="G19" s="15">
        <v>0</v>
      </c>
      <c r="H19" s="30">
        <f t="shared" si="0"/>
        <v>0</v>
      </c>
      <c r="I19" s="15">
        <v>0</v>
      </c>
      <c r="J19" s="15">
        <f>+H19</f>
        <v>0</v>
      </c>
    </row>
    <row r="20" spans="1:10" s="17" customFormat="1" hidden="1" x14ac:dyDescent="0.25">
      <c r="A20" s="13" t="s">
        <v>36</v>
      </c>
      <c r="B20" s="13" t="s">
        <v>10</v>
      </c>
      <c r="C20" s="16">
        <v>138690</v>
      </c>
      <c r="D20" s="16" t="s">
        <v>37</v>
      </c>
      <c r="E20" s="15">
        <f>_xlfn.IFNA(VLOOKUP($C20,'[1]BALANCE DE PRUEBA.'!$B:$G,3,0),0)</f>
        <v>0</v>
      </c>
      <c r="F20" s="15">
        <v>0</v>
      </c>
      <c r="G20" s="15">
        <v>0</v>
      </c>
      <c r="H20" s="30">
        <f t="shared" si="0"/>
        <v>0</v>
      </c>
      <c r="I20" s="15">
        <v>0</v>
      </c>
      <c r="J20" s="15">
        <f>+H20</f>
        <v>0</v>
      </c>
    </row>
    <row r="21" spans="1:10" s="17" customFormat="1" hidden="1" x14ac:dyDescent="0.25">
      <c r="A21" s="13" t="s">
        <v>38</v>
      </c>
      <c r="B21" s="13" t="s">
        <v>10</v>
      </c>
      <c r="C21" s="14">
        <v>150543</v>
      </c>
      <c r="D21" s="14" t="s">
        <v>39</v>
      </c>
      <c r="E21" s="15">
        <f>_xlfn.IFNA(VLOOKUP($C21,'[1]BALANCE DE PRUEBA.'!$B:$G,3,0),0)</f>
        <v>0</v>
      </c>
      <c r="F21" s="15">
        <v>0</v>
      </c>
      <c r="G21" s="15">
        <v>0</v>
      </c>
      <c r="H21" s="30">
        <f t="shared" si="0"/>
        <v>0</v>
      </c>
      <c r="I21" s="15">
        <f t="shared" si="1"/>
        <v>0</v>
      </c>
      <c r="J21" s="15">
        <v>0</v>
      </c>
    </row>
    <row r="22" spans="1:10" s="17" customFormat="1" hidden="1" x14ac:dyDescent="0.25">
      <c r="A22" s="13" t="s">
        <v>40</v>
      </c>
      <c r="B22" s="13" t="s">
        <v>10</v>
      </c>
      <c r="C22" s="14">
        <v>151012</v>
      </c>
      <c r="D22" s="14" t="s">
        <v>41</v>
      </c>
      <c r="E22" s="15">
        <f>_xlfn.IFNA(VLOOKUP($C22,'[1]BALANCE DE PRUEBA.'!$B:$G,3,0),0)</f>
        <v>0</v>
      </c>
      <c r="F22" s="15">
        <v>0</v>
      </c>
      <c r="G22" s="15">
        <v>0</v>
      </c>
      <c r="H22" s="30">
        <f t="shared" si="0"/>
        <v>0</v>
      </c>
      <c r="I22" s="15">
        <f t="shared" si="1"/>
        <v>0</v>
      </c>
      <c r="J22" s="15">
        <v>0</v>
      </c>
    </row>
    <row r="23" spans="1:10" s="17" customFormat="1" hidden="1" x14ac:dyDescent="0.25">
      <c r="A23" s="13" t="s">
        <v>42</v>
      </c>
      <c r="B23" s="13" t="s">
        <v>10</v>
      </c>
      <c r="C23" s="14">
        <v>151042</v>
      </c>
      <c r="D23" s="14" t="s">
        <v>43</v>
      </c>
      <c r="E23" s="15">
        <f>_xlfn.IFNA(VLOOKUP($C23,'[1]BALANCE DE PRUEBA.'!$B:$G,3,0),0)</f>
        <v>0</v>
      </c>
      <c r="F23" s="15">
        <v>0</v>
      </c>
      <c r="G23" s="15">
        <v>0</v>
      </c>
      <c r="H23" s="30">
        <f t="shared" si="0"/>
        <v>0</v>
      </c>
      <c r="I23" s="15">
        <f t="shared" si="1"/>
        <v>0</v>
      </c>
      <c r="J23" s="15">
        <v>0</v>
      </c>
    </row>
    <row r="24" spans="1:10" s="17" customFormat="1" hidden="1" x14ac:dyDescent="0.25">
      <c r="A24" s="13" t="s">
        <v>44</v>
      </c>
      <c r="B24" s="13" t="s">
        <v>10</v>
      </c>
      <c r="C24" s="14">
        <v>161090</v>
      </c>
      <c r="D24" s="14" t="s">
        <v>45</v>
      </c>
      <c r="E24" s="15">
        <f>_xlfn.IFNA(VLOOKUP($C24,'[1]BALANCE DE PRUEBA.'!$B:$G,3,0),0)</f>
        <v>0</v>
      </c>
      <c r="F24" s="15">
        <v>0</v>
      </c>
      <c r="G24" s="15">
        <v>0</v>
      </c>
      <c r="H24" s="30">
        <f t="shared" si="0"/>
        <v>0</v>
      </c>
      <c r="I24" s="15">
        <v>0</v>
      </c>
      <c r="J24" s="15">
        <f t="shared" ref="J24:J48" si="2">+H24</f>
        <v>0</v>
      </c>
    </row>
    <row r="25" spans="1:10" s="17" customFormat="1" hidden="1" x14ac:dyDescent="0.25">
      <c r="A25" s="13" t="s">
        <v>46</v>
      </c>
      <c r="B25" s="13" t="s">
        <v>10</v>
      </c>
      <c r="C25" s="14">
        <v>164009</v>
      </c>
      <c r="D25" s="14" t="s">
        <v>47</v>
      </c>
      <c r="E25" s="15">
        <f>_xlfn.IFNA(VLOOKUP($C25,'[1]BALANCE DE PRUEBA.'!$B:$G,3,0),0)</f>
        <v>0</v>
      </c>
      <c r="F25" s="15">
        <v>0</v>
      </c>
      <c r="G25" s="15">
        <v>0</v>
      </c>
      <c r="H25" s="30">
        <f t="shared" si="0"/>
        <v>0</v>
      </c>
      <c r="I25" s="15">
        <v>0</v>
      </c>
      <c r="J25" s="15">
        <f t="shared" si="2"/>
        <v>0</v>
      </c>
    </row>
    <row r="26" spans="1:10" s="17" customFormat="1" hidden="1" x14ac:dyDescent="0.25">
      <c r="A26" s="13" t="s">
        <v>48</v>
      </c>
      <c r="B26" s="13" t="s">
        <v>10</v>
      </c>
      <c r="C26" s="14">
        <v>165504</v>
      </c>
      <c r="D26" s="14" t="s">
        <v>49</v>
      </c>
      <c r="E26" s="15">
        <f>_xlfn.IFNA(VLOOKUP($C26,'[1]BALANCE DE PRUEBA.'!$B:$G,3,0),0)</f>
        <v>0</v>
      </c>
      <c r="F26" s="15">
        <v>0</v>
      </c>
      <c r="G26" s="15">
        <v>0</v>
      </c>
      <c r="H26" s="30">
        <f t="shared" si="0"/>
        <v>0</v>
      </c>
      <c r="I26" s="15">
        <v>0</v>
      </c>
      <c r="J26" s="15">
        <f t="shared" si="2"/>
        <v>0</v>
      </c>
    </row>
    <row r="27" spans="1:10" s="17" customFormat="1" x14ac:dyDescent="0.25">
      <c r="A27" s="13" t="s">
        <v>50</v>
      </c>
      <c r="B27" s="13" t="s">
        <v>10</v>
      </c>
      <c r="C27" s="14">
        <v>165505</v>
      </c>
      <c r="D27" s="14" t="s">
        <v>51</v>
      </c>
      <c r="E27" s="15">
        <f>_xlfn.IFNA(VLOOKUP($C27,'[1]BALANCE DE PRUEBA.'!$B:$G,3,0),0)</f>
        <v>4833000</v>
      </c>
      <c r="F27" s="15">
        <v>0</v>
      </c>
      <c r="G27" s="15">
        <v>0</v>
      </c>
      <c r="H27" s="30">
        <f t="shared" si="0"/>
        <v>4833000</v>
      </c>
      <c r="I27" s="15">
        <v>0</v>
      </c>
      <c r="J27" s="15">
        <f t="shared" si="2"/>
        <v>4833000</v>
      </c>
    </row>
    <row r="28" spans="1:10" s="17" customFormat="1" hidden="1" x14ac:dyDescent="0.25">
      <c r="A28" s="13" t="s">
        <v>52</v>
      </c>
      <c r="B28" s="13" t="s">
        <v>10</v>
      </c>
      <c r="C28" s="14">
        <v>165506</v>
      </c>
      <c r="D28" s="14" t="s">
        <v>53</v>
      </c>
      <c r="E28" s="15">
        <f>_xlfn.IFNA(VLOOKUP($C28,'[1]BALANCE DE PRUEBA.'!$B:$G,3,0),0)</f>
        <v>0</v>
      </c>
      <c r="F28" s="15">
        <v>0</v>
      </c>
      <c r="G28" s="15">
        <v>0</v>
      </c>
      <c r="H28" s="30">
        <f t="shared" si="0"/>
        <v>0</v>
      </c>
      <c r="I28" s="15">
        <v>0</v>
      </c>
      <c r="J28" s="15">
        <f t="shared" si="2"/>
        <v>0</v>
      </c>
    </row>
    <row r="29" spans="1:10" s="17" customFormat="1" hidden="1" x14ac:dyDescent="0.25">
      <c r="A29" s="13" t="s">
        <v>54</v>
      </c>
      <c r="B29" s="13" t="s">
        <v>10</v>
      </c>
      <c r="C29" s="14">
        <v>165508</v>
      </c>
      <c r="D29" s="14" t="s">
        <v>55</v>
      </c>
      <c r="E29" s="15">
        <f>_xlfn.IFNA(VLOOKUP($C29,'[1]BALANCE DE PRUEBA.'!$B:$G,3,0),0)</f>
        <v>0</v>
      </c>
      <c r="F29" s="15">
        <v>0</v>
      </c>
      <c r="G29" s="15">
        <v>0</v>
      </c>
      <c r="H29" s="30">
        <f t="shared" si="0"/>
        <v>0</v>
      </c>
      <c r="I29" s="15">
        <v>0</v>
      </c>
      <c r="J29" s="15">
        <f t="shared" si="2"/>
        <v>0</v>
      </c>
    </row>
    <row r="30" spans="1:10" s="17" customFormat="1" x14ac:dyDescent="0.25">
      <c r="A30" s="13" t="s">
        <v>56</v>
      </c>
      <c r="B30" s="13" t="s">
        <v>10</v>
      </c>
      <c r="C30" s="14">
        <v>165509</v>
      </c>
      <c r="D30" s="14" t="s">
        <v>57</v>
      </c>
      <c r="E30" s="15">
        <f>_xlfn.IFNA(VLOOKUP($C30,'[1]BALANCE DE PRUEBA.'!$B:$G,3,0),0)</f>
        <v>19349400</v>
      </c>
      <c r="F30" s="15">
        <v>0</v>
      </c>
      <c r="G30" s="15">
        <v>0</v>
      </c>
      <c r="H30" s="30">
        <f t="shared" si="0"/>
        <v>19349400</v>
      </c>
      <c r="I30" s="15">
        <v>0</v>
      </c>
      <c r="J30" s="15">
        <f t="shared" si="2"/>
        <v>19349400</v>
      </c>
    </row>
    <row r="31" spans="1:10" s="17" customFormat="1" x14ac:dyDescent="0.25">
      <c r="A31" s="13" t="s">
        <v>58</v>
      </c>
      <c r="B31" s="13" t="s">
        <v>10</v>
      </c>
      <c r="C31" s="14">
        <v>165511</v>
      </c>
      <c r="D31" s="14" t="s">
        <v>59</v>
      </c>
      <c r="E31" s="15">
        <f>_xlfn.IFNA(VLOOKUP($C31,'[1]BALANCE DE PRUEBA.'!$B:$G,3,0),0)</f>
        <v>5804000</v>
      </c>
      <c r="F31" s="15">
        <v>0</v>
      </c>
      <c r="G31" s="15">
        <v>0</v>
      </c>
      <c r="H31" s="30">
        <f t="shared" si="0"/>
        <v>5804000</v>
      </c>
      <c r="I31" s="15">
        <v>0</v>
      </c>
      <c r="J31" s="15">
        <f t="shared" si="2"/>
        <v>5804000</v>
      </c>
    </row>
    <row r="32" spans="1:10" s="17" customFormat="1" hidden="1" x14ac:dyDescent="0.25">
      <c r="A32" s="13" t="s">
        <v>60</v>
      </c>
      <c r="B32" s="13" t="s">
        <v>10</v>
      </c>
      <c r="C32" s="14">
        <v>165522</v>
      </c>
      <c r="D32" s="14" t="s">
        <v>61</v>
      </c>
      <c r="E32" s="15">
        <f>_xlfn.IFNA(VLOOKUP($C32,'[1]BALANCE DE PRUEBA.'!$B:$G,3,0),0)</f>
        <v>0</v>
      </c>
      <c r="F32" s="15">
        <v>0</v>
      </c>
      <c r="G32" s="15">
        <v>0</v>
      </c>
      <c r="H32" s="30">
        <f t="shared" si="0"/>
        <v>0</v>
      </c>
      <c r="I32" s="15">
        <v>0</v>
      </c>
      <c r="J32" s="15">
        <f t="shared" si="2"/>
        <v>0</v>
      </c>
    </row>
    <row r="33" spans="1:10" s="17" customFormat="1" hidden="1" x14ac:dyDescent="0.25">
      <c r="A33" s="13" t="s">
        <v>62</v>
      </c>
      <c r="B33" s="13" t="s">
        <v>10</v>
      </c>
      <c r="C33" s="14">
        <v>165523</v>
      </c>
      <c r="D33" s="14" t="s">
        <v>63</v>
      </c>
      <c r="E33" s="15">
        <f>_xlfn.IFNA(VLOOKUP($C33,'[1]BALANCE DE PRUEBA.'!$B:$G,3,0),0)</f>
        <v>0</v>
      </c>
      <c r="F33" s="15">
        <v>0</v>
      </c>
      <c r="G33" s="15">
        <v>0</v>
      </c>
      <c r="H33" s="30">
        <f t="shared" si="0"/>
        <v>0</v>
      </c>
      <c r="I33" s="15">
        <v>0</v>
      </c>
      <c r="J33" s="15">
        <f t="shared" si="2"/>
        <v>0</v>
      </c>
    </row>
    <row r="34" spans="1:10" s="17" customFormat="1" ht="15" hidden="1" customHeight="1" x14ac:dyDescent="0.25">
      <c r="A34" s="13" t="s">
        <v>64</v>
      </c>
      <c r="B34" s="13" t="s">
        <v>10</v>
      </c>
      <c r="C34" s="14">
        <v>165590</v>
      </c>
      <c r="D34" s="14" t="s">
        <v>65</v>
      </c>
      <c r="E34" s="15">
        <f>_xlfn.IFNA(VLOOKUP($C34,'[1]BALANCE DE PRUEBA.'!$B:$G,3,0),0)</f>
        <v>0</v>
      </c>
      <c r="F34" s="15">
        <v>0</v>
      </c>
      <c r="G34" s="15">
        <v>0</v>
      </c>
      <c r="H34" s="30">
        <f t="shared" si="0"/>
        <v>0</v>
      </c>
      <c r="I34" s="15">
        <v>0</v>
      </c>
      <c r="J34" s="15">
        <f t="shared" si="2"/>
        <v>0</v>
      </c>
    </row>
    <row r="35" spans="1:10" s="17" customFormat="1" hidden="1" x14ac:dyDescent="0.25">
      <c r="A35" s="13" t="s">
        <v>66</v>
      </c>
      <c r="B35" s="13" t="s">
        <v>10</v>
      </c>
      <c r="C35" s="14">
        <v>166002</v>
      </c>
      <c r="D35" s="14" t="s">
        <v>67</v>
      </c>
      <c r="E35" s="15">
        <f>_xlfn.IFNA(VLOOKUP($C35,'[1]BALANCE DE PRUEBA.'!$B:$G,3,0),0)</f>
        <v>0</v>
      </c>
      <c r="F35" s="15">
        <v>0</v>
      </c>
      <c r="G35" s="15">
        <v>0</v>
      </c>
      <c r="H35" s="30">
        <f t="shared" si="0"/>
        <v>0</v>
      </c>
      <c r="I35" s="15">
        <v>0</v>
      </c>
      <c r="J35" s="15">
        <f t="shared" si="2"/>
        <v>0</v>
      </c>
    </row>
    <row r="36" spans="1:10" s="17" customFormat="1" x14ac:dyDescent="0.25">
      <c r="A36" s="13" t="s">
        <v>68</v>
      </c>
      <c r="B36" s="13" t="s">
        <v>10</v>
      </c>
      <c r="C36" s="14">
        <v>166501</v>
      </c>
      <c r="D36" s="14" t="s">
        <v>69</v>
      </c>
      <c r="E36" s="15">
        <f>_xlfn.IFNA(VLOOKUP($C36,'[1]BALANCE DE PRUEBA.'!$B:$G,3,0),0)</f>
        <v>145339578</v>
      </c>
      <c r="F36" s="15">
        <v>0</v>
      </c>
      <c r="G36" s="15">
        <v>0</v>
      </c>
      <c r="H36" s="30">
        <f t="shared" si="0"/>
        <v>145339578</v>
      </c>
      <c r="I36" s="15">
        <v>0</v>
      </c>
      <c r="J36" s="15">
        <f t="shared" si="2"/>
        <v>145339578</v>
      </c>
    </row>
    <row r="37" spans="1:10" s="17" customFormat="1" x14ac:dyDescent="0.25">
      <c r="A37" s="13" t="s">
        <v>70</v>
      </c>
      <c r="B37" s="13" t="s">
        <v>10</v>
      </c>
      <c r="C37" s="14">
        <v>166502</v>
      </c>
      <c r="D37" s="14" t="s">
        <v>71</v>
      </c>
      <c r="E37" s="15">
        <f>_xlfn.IFNA(VLOOKUP($C37,'[1]BALANCE DE PRUEBA.'!$B:$G,3,0),0)</f>
        <v>23551780</v>
      </c>
      <c r="F37" s="15">
        <v>0</v>
      </c>
      <c r="G37" s="15">
        <v>0</v>
      </c>
      <c r="H37" s="30">
        <f t="shared" si="0"/>
        <v>23551780</v>
      </c>
      <c r="I37" s="15">
        <v>0</v>
      </c>
      <c r="J37" s="15">
        <f t="shared" si="2"/>
        <v>23551780</v>
      </c>
    </row>
    <row r="38" spans="1:10" s="17" customFormat="1" hidden="1" x14ac:dyDescent="0.25">
      <c r="A38" s="13" t="s">
        <v>72</v>
      </c>
      <c r="B38" s="13" t="s">
        <v>10</v>
      </c>
      <c r="C38" s="14">
        <v>166590</v>
      </c>
      <c r="D38" s="14" t="s">
        <v>73</v>
      </c>
      <c r="E38" s="15">
        <f>_xlfn.IFNA(VLOOKUP($C38,'[1]BALANCE DE PRUEBA.'!$B:$G,3,0),0)</f>
        <v>0</v>
      </c>
      <c r="F38" s="15">
        <v>0</v>
      </c>
      <c r="G38" s="15">
        <v>0</v>
      </c>
      <c r="H38" s="30">
        <f t="shared" si="0"/>
        <v>0</v>
      </c>
      <c r="I38" s="15">
        <v>0</v>
      </c>
      <c r="J38" s="15">
        <f t="shared" si="2"/>
        <v>0</v>
      </c>
    </row>
    <row r="39" spans="1:10" s="17" customFormat="1" x14ac:dyDescent="0.25">
      <c r="A39" s="13" t="s">
        <v>74</v>
      </c>
      <c r="B39" s="13" t="s">
        <v>10</v>
      </c>
      <c r="C39" s="14">
        <v>167001</v>
      </c>
      <c r="D39" s="14" t="s">
        <v>75</v>
      </c>
      <c r="E39" s="15">
        <f>_xlfn.IFNA(VLOOKUP($C39,'[1]BALANCE DE PRUEBA.'!$B:$G,3,0),0)</f>
        <v>17531132</v>
      </c>
      <c r="F39" s="15">
        <v>0</v>
      </c>
      <c r="G39" s="15">
        <v>0</v>
      </c>
      <c r="H39" s="30">
        <f t="shared" si="0"/>
        <v>17531132</v>
      </c>
      <c r="I39" s="15">
        <v>0</v>
      </c>
      <c r="J39" s="15">
        <f t="shared" si="2"/>
        <v>17531132</v>
      </c>
    </row>
    <row r="40" spans="1:10" s="17" customFormat="1" x14ac:dyDescent="0.25">
      <c r="A40" s="13" t="s">
        <v>76</v>
      </c>
      <c r="B40" s="13" t="s">
        <v>10</v>
      </c>
      <c r="C40" s="14">
        <v>167002</v>
      </c>
      <c r="D40" s="14" t="s">
        <v>77</v>
      </c>
      <c r="E40" s="15">
        <f>_xlfn.IFNA(VLOOKUP($C40,'[1]BALANCE DE PRUEBA.'!$B:$G,3,0),0)</f>
        <v>52213199</v>
      </c>
      <c r="F40" s="15">
        <v>0</v>
      </c>
      <c r="G40" s="15">
        <v>0</v>
      </c>
      <c r="H40" s="30">
        <f t="shared" si="0"/>
        <v>52213199</v>
      </c>
      <c r="I40" s="15">
        <v>0</v>
      </c>
      <c r="J40" s="15">
        <f t="shared" si="2"/>
        <v>52213199</v>
      </c>
    </row>
    <row r="41" spans="1:10" s="17" customFormat="1" hidden="1" x14ac:dyDescent="0.25">
      <c r="A41" s="18" t="s">
        <v>78</v>
      </c>
      <c r="B41" s="13" t="s">
        <v>10</v>
      </c>
      <c r="C41" s="14">
        <v>167090</v>
      </c>
      <c r="D41" s="14" t="s">
        <v>79</v>
      </c>
      <c r="E41" s="15">
        <f>_xlfn.IFNA(VLOOKUP($C41,'[1]BALANCE DE PRUEBA.'!$B:$G,3,0),0)</f>
        <v>0</v>
      </c>
      <c r="F41" s="15">
        <v>0</v>
      </c>
      <c r="G41" s="15">
        <v>0</v>
      </c>
      <c r="H41" s="30">
        <f t="shared" si="0"/>
        <v>0</v>
      </c>
      <c r="I41" s="15">
        <v>0</v>
      </c>
      <c r="J41" s="15">
        <f t="shared" si="2"/>
        <v>0</v>
      </c>
    </row>
    <row r="42" spans="1:10" s="17" customFormat="1" hidden="1" x14ac:dyDescent="0.25">
      <c r="A42" s="13" t="s">
        <v>80</v>
      </c>
      <c r="B42" s="13" t="s">
        <v>10</v>
      </c>
      <c r="C42" s="14">
        <v>167502</v>
      </c>
      <c r="D42" s="14" t="s">
        <v>81</v>
      </c>
      <c r="E42" s="15">
        <f>_xlfn.IFNA(VLOOKUP($C42,'[1]BALANCE DE PRUEBA.'!$B:$G,3,0),0)</f>
        <v>0</v>
      </c>
      <c r="F42" s="15">
        <v>0</v>
      </c>
      <c r="G42" s="15">
        <v>0</v>
      </c>
      <c r="H42" s="30">
        <f t="shared" si="0"/>
        <v>0</v>
      </c>
      <c r="I42" s="15">
        <v>0</v>
      </c>
      <c r="J42" s="15">
        <f t="shared" si="2"/>
        <v>0</v>
      </c>
    </row>
    <row r="43" spans="1:10" s="17" customFormat="1" hidden="1" x14ac:dyDescent="0.25">
      <c r="A43" s="13" t="s">
        <v>82</v>
      </c>
      <c r="B43" s="13" t="s">
        <v>10</v>
      </c>
      <c r="C43" s="14">
        <v>168002</v>
      </c>
      <c r="D43" s="14" t="s">
        <v>83</v>
      </c>
      <c r="E43" s="15">
        <f>_xlfn.IFNA(VLOOKUP($C43,'[1]BALANCE DE PRUEBA.'!$B:$G,3,0),0)</f>
        <v>0</v>
      </c>
      <c r="F43" s="15">
        <v>0</v>
      </c>
      <c r="G43" s="15">
        <v>0</v>
      </c>
      <c r="H43" s="30">
        <f t="shared" si="0"/>
        <v>0</v>
      </c>
      <c r="I43" s="15">
        <v>0</v>
      </c>
      <c r="J43" s="15">
        <f t="shared" si="2"/>
        <v>0</v>
      </c>
    </row>
    <row r="44" spans="1:10" s="17" customFormat="1" hidden="1" x14ac:dyDescent="0.25">
      <c r="A44" s="13" t="s">
        <v>84</v>
      </c>
      <c r="B44" s="13" t="s">
        <v>10</v>
      </c>
      <c r="C44" s="14">
        <v>168005</v>
      </c>
      <c r="D44" s="14" t="s">
        <v>85</v>
      </c>
      <c r="E44" s="15">
        <f>_xlfn.IFNA(VLOOKUP($C44,'[1]BALANCE DE PRUEBA.'!$B:$G,3,0),0)</f>
        <v>0</v>
      </c>
      <c r="F44" s="15">
        <v>0</v>
      </c>
      <c r="G44" s="15">
        <v>0</v>
      </c>
      <c r="H44" s="30">
        <f t="shared" si="0"/>
        <v>0</v>
      </c>
      <c r="I44" s="15">
        <v>0</v>
      </c>
      <c r="J44" s="15">
        <f t="shared" si="2"/>
        <v>0</v>
      </c>
    </row>
    <row r="45" spans="1:10" s="17" customFormat="1" hidden="1" x14ac:dyDescent="0.25">
      <c r="A45" s="13" t="s">
        <v>87</v>
      </c>
      <c r="B45" s="13" t="s">
        <v>10</v>
      </c>
      <c r="C45" s="14">
        <v>168090</v>
      </c>
      <c r="D45" s="14" t="s">
        <v>88</v>
      </c>
      <c r="E45" s="15">
        <f>_xlfn.IFNA(VLOOKUP($C45,'[1]BALANCE DE PRUEBA.'!$B:$G,3,0),0)</f>
        <v>0</v>
      </c>
      <c r="F45" s="15">
        <v>0</v>
      </c>
      <c r="G45" s="15">
        <v>0</v>
      </c>
      <c r="H45" s="30">
        <f t="shared" si="0"/>
        <v>0</v>
      </c>
      <c r="I45" s="15">
        <v>0</v>
      </c>
      <c r="J45" s="15">
        <f t="shared" si="2"/>
        <v>0</v>
      </c>
    </row>
    <row r="46" spans="1:10" s="17" customFormat="1" hidden="1" x14ac:dyDescent="0.25">
      <c r="A46" s="13" t="s">
        <v>90</v>
      </c>
      <c r="B46" s="13" t="s">
        <v>10</v>
      </c>
      <c r="C46" s="14">
        <v>168106</v>
      </c>
      <c r="D46" s="14" t="s">
        <v>91</v>
      </c>
      <c r="E46" s="15">
        <f>_xlfn.IFNA(VLOOKUP($C46,'[1]BALANCE DE PRUEBA.'!$B:$G,3,0),0)</f>
        <v>0</v>
      </c>
      <c r="F46" s="15">
        <v>0</v>
      </c>
      <c r="G46" s="15">
        <v>0</v>
      </c>
      <c r="H46" s="30">
        <f t="shared" si="0"/>
        <v>0</v>
      </c>
      <c r="I46" s="15">
        <v>0</v>
      </c>
      <c r="J46" s="15">
        <f t="shared" si="2"/>
        <v>0</v>
      </c>
    </row>
    <row r="47" spans="1:10" s="17" customFormat="1" hidden="1" x14ac:dyDescent="0.25">
      <c r="A47" s="13" t="s">
        <v>93</v>
      </c>
      <c r="B47" s="13" t="s">
        <v>10</v>
      </c>
      <c r="C47" s="14">
        <v>168107</v>
      </c>
      <c r="D47" s="14" t="s">
        <v>94</v>
      </c>
      <c r="E47" s="15">
        <f>_xlfn.IFNA(VLOOKUP($C47,'[1]BALANCE DE PRUEBA.'!$B:$G,3,0),0)</f>
        <v>0</v>
      </c>
      <c r="F47" s="15">
        <v>0</v>
      </c>
      <c r="G47" s="15">
        <v>0</v>
      </c>
      <c r="H47" s="30">
        <f t="shared" si="0"/>
        <v>0</v>
      </c>
      <c r="I47" s="15">
        <v>0</v>
      </c>
      <c r="J47" s="15">
        <f t="shared" si="2"/>
        <v>0</v>
      </c>
    </row>
    <row r="48" spans="1:10" s="17" customFormat="1" ht="15" hidden="1" customHeight="1" x14ac:dyDescent="0.25">
      <c r="A48" s="13" t="s">
        <v>95</v>
      </c>
      <c r="B48" s="13" t="s">
        <v>10</v>
      </c>
      <c r="C48" s="14">
        <v>168190</v>
      </c>
      <c r="D48" s="14" t="s">
        <v>96</v>
      </c>
      <c r="E48" s="15">
        <f>_xlfn.IFNA(VLOOKUP($C48,'[1]BALANCE DE PRUEBA.'!$B:$G,3,0),0)</f>
        <v>0</v>
      </c>
      <c r="F48" s="15">
        <v>0</v>
      </c>
      <c r="G48" s="15">
        <v>0</v>
      </c>
      <c r="H48" s="30">
        <f t="shared" si="0"/>
        <v>0</v>
      </c>
      <c r="I48" s="15">
        <v>0</v>
      </c>
      <c r="J48" s="15">
        <f t="shared" si="2"/>
        <v>0</v>
      </c>
    </row>
    <row r="49" spans="1:10" s="17" customFormat="1" hidden="1" x14ac:dyDescent="0.25">
      <c r="A49" s="13" t="s">
        <v>97</v>
      </c>
      <c r="B49" s="13" t="s">
        <v>10</v>
      </c>
      <c r="C49" s="16">
        <v>168501</v>
      </c>
      <c r="D49" s="16" t="s">
        <v>98</v>
      </c>
      <c r="E49" s="15">
        <f>_xlfn.IFNA(VLOOKUP($C49,'[1]BALANCE DE PRUEBA.'!$B:$G,3,0),0)</f>
        <v>0</v>
      </c>
      <c r="F49" s="15">
        <v>0</v>
      </c>
      <c r="G49" s="15">
        <v>0</v>
      </c>
      <c r="H49" s="30">
        <f t="shared" si="0"/>
        <v>0</v>
      </c>
      <c r="I49" s="15">
        <v>0</v>
      </c>
      <c r="J49" s="15">
        <f>+H49</f>
        <v>0</v>
      </c>
    </row>
    <row r="50" spans="1:10" s="17" customFormat="1" ht="15" customHeight="1" x14ac:dyDescent="0.25">
      <c r="A50" s="13" t="s">
        <v>99</v>
      </c>
      <c r="B50" s="13" t="s">
        <v>10</v>
      </c>
      <c r="C50" s="16">
        <v>168504</v>
      </c>
      <c r="D50" s="16" t="s">
        <v>100</v>
      </c>
      <c r="E50" s="15">
        <f>_xlfn.IFNA(VLOOKUP($C50,'[1]BALANCE DE PRUEBA.'!$B:$G,3,0),0)</f>
        <v>-10112397</v>
      </c>
      <c r="F50" s="15">
        <v>0</v>
      </c>
      <c r="G50" s="15">
        <v>0</v>
      </c>
      <c r="H50" s="30">
        <f t="shared" si="0"/>
        <v>-10112397</v>
      </c>
      <c r="I50" s="15">
        <v>0</v>
      </c>
      <c r="J50" s="15">
        <f t="shared" ref="J50:J72" si="3">+H50</f>
        <v>-10112397</v>
      </c>
    </row>
    <row r="51" spans="1:10" s="17" customFormat="1" hidden="1" x14ac:dyDescent="0.25">
      <c r="A51" s="18" t="s">
        <v>101</v>
      </c>
      <c r="B51" s="13" t="s">
        <v>10</v>
      </c>
      <c r="C51" s="16">
        <v>168505</v>
      </c>
      <c r="D51" s="16" t="s">
        <v>102</v>
      </c>
      <c r="E51" s="15">
        <f>_xlfn.IFNA(VLOOKUP($C51,'[1]BALANCE DE PRUEBA.'!$B:$G,3,0),0)</f>
        <v>0</v>
      </c>
      <c r="F51" s="15">
        <v>0</v>
      </c>
      <c r="G51" s="15">
        <v>0</v>
      </c>
      <c r="H51" s="30">
        <f t="shared" si="0"/>
        <v>0</v>
      </c>
      <c r="I51" s="15">
        <v>0</v>
      </c>
      <c r="J51" s="15">
        <f t="shared" si="3"/>
        <v>0</v>
      </c>
    </row>
    <row r="52" spans="1:10" s="17" customFormat="1" x14ac:dyDescent="0.25">
      <c r="A52" s="18" t="s">
        <v>103</v>
      </c>
      <c r="B52" s="13" t="s">
        <v>10</v>
      </c>
      <c r="C52" s="16">
        <v>168506</v>
      </c>
      <c r="D52" s="16" t="s">
        <v>104</v>
      </c>
      <c r="E52" s="15">
        <f>_xlfn.IFNA(VLOOKUP($C52,'[1]BALANCE DE PRUEBA.'!$B:$G,3,0),0)</f>
        <v>-7212126</v>
      </c>
      <c r="F52" s="15">
        <v>0</v>
      </c>
      <c r="G52" s="15">
        <v>0</v>
      </c>
      <c r="H52" s="30">
        <f t="shared" si="0"/>
        <v>-7212126</v>
      </c>
      <c r="I52" s="15">
        <v>0</v>
      </c>
      <c r="J52" s="15">
        <f t="shared" si="3"/>
        <v>-7212126</v>
      </c>
    </row>
    <row r="53" spans="1:10" s="17" customFormat="1" x14ac:dyDescent="0.25">
      <c r="A53" s="18" t="s">
        <v>105</v>
      </c>
      <c r="B53" s="13" t="s">
        <v>10</v>
      </c>
      <c r="C53" s="16">
        <v>168507</v>
      </c>
      <c r="D53" s="16" t="s">
        <v>106</v>
      </c>
      <c r="E53" s="15">
        <f>_xlfn.IFNA(VLOOKUP($C53,'[1]BALANCE DE PRUEBA.'!$B:$G,3,0),0)</f>
        <v>-15405895</v>
      </c>
      <c r="F53" s="15">
        <v>0</v>
      </c>
      <c r="G53" s="15">
        <v>146094</v>
      </c>
      <c r="H53" s="30">
        <f t="shared" si="0"/>
        <v>-15551989</v>
      </c>
      <c r="I53" s="15">
        <v>0</v>
      </c>
      <c r="J53" s="15">
        <f t="shared" si="3"/>
        <v>-15551989</v>
      </c>
    </row>
    <row r="54" spans="1:10" s="17" customFormat="1" ht="15" hidden="1" customHeight="1" x14ac:dyDescent="0.25">
      <c r="A54" s="18" t="s">
        <v>107</v>
      </c>
      <c r="B54" s="13" t="s">
        <v>10</v>
      </c>
      <c r="C54" s="16">
        <v>168509</v>
      </c>
      <c r="D54" s="16" t="s">
        <v>108</v>
      </c>
      <c r="E54" s="15">
        <f>_xlfn.IFNA(VLOOKUP($C54,'[1]BALANCE DE PRUEBA.'!$B:$G,3,0),0)</f>
        <v>0</v>
      </c>
      <c r="F54" s="15">
        <v>0</v>
      </c>
      <c r="G54" s="15">
        <v>0</v>
      </c>
      <c r="H54" s="30">
        <f t="shared" si="0"/>
        <v>0</v>
      </c>
      <c r="I54" s="15">
        <v>0</v>
      </c>
      <c r="J54" s="15">
        <f t="shared" si="3"/>
        <v>0</v>
      </c>
    </row>
    <row r="55" spans="1:10" s="17" customFormat="1" hidden="1" x14ac:dyDescent="0.25">
      <c r="A55" s="18" t="s">
        <v>109</v>
      </c>
      <c r="B55" s="13" t="s">
        <v>10</v>
      </c>
      <c r="C55" s="16">
        <v>168510</v>
      </c>
      <c r="D55" s="16" t="s">
        <v>110</v>
      </c>
      <c r="E55" s="15">
        <f>_xlfn.IFNA(VLOOKUP($C55,'[1]BALANCE DE PRUEBA.'!$B:$G,3,0),0)</f>
        <v>0</v>
      </c>
      <c r="F55" s="15">
        <v>0</v>
      </c>
      <c r="G55" s="15">
        <v>0</v>
      </c>
      <c r="H55" s="30">
        <f t="shared" si="0"/>
        <v>0</v>
      </c>
      <c r="I55" s="15">
        <v>0</v>
      </c>
      <c r="J55" s="15">
        <f t="shared" si="3"/>
        <v>0</v>
      </c>
    </row>
    <row r="56" spans="1:10" s="17" customFormat="1" ht="15" hidden="1" customHeight="1" x14ac:dyDescent="0.25">
      <c r="A56" s="18" t="s">
        <v>111</v>
      </c>
      <c r="B56" s="13" t="s">
        <v>10</v>
      </c>
      <c r="C56" s="16">
        <v>168512</v>
      </c>
      <c r="D56" s="16" t="s">
        <v>112</v>
      </c>
      <c r="E56" s="15">
        <f>_xlfn.IFNA(VLOOKUP($C56,'[1]BALANCE DE PRUEBA.'!$B:$G,3,0),0)</f>
        <v>0</v>
      </c>
      <c r="F56" s="15">
        <v>0</v>
      </c>
      <c r="G56" s="15">
        <v>0</v>
      </c>
      <c r="H56" s="30">
        <f t="shared" si="0"/>
        <v>0</v>
      </c>
      <c r="I56" s="15">
        <v>0</v>
      </c>
      <c r="J56" s="15">
        <f t="shared" si="3"/>
        <v>0</v>
      </c>
    </row>
    <row r="57" spans="1:10" s="17" customFormat="1" ht="15" hidden="1" customHeight="1" x14ac:dyDescent="0.25">
      <c r="A57" s="13" t="s">
        <v>113</v>
      </c>
      <c r="B57" s="13" t="s">
        <v>10</v>
      </c>
      <c r="C57" s="16">
        <v>169508</v>
      </c>
      <c r="D57" s="16" t="s">
        <v>114</v>
      </c>
      <c r="E57" s="15">
        <f>_xlfn.IFNA(VLOOKUP($C57,'[1]BALANCE DE PRUEBA.'!$B:$G,3,0),0)</f>
        <v>0</v>
      </c>
      <c r="F57" s="15">
        <v>0</v>
      </c>
      <c r="G57" s="15">
        <v>0</v>
      </c>
      <c r="H57" s="30">
        <f t="shared" si="0"/>
        <v>0</v>
      </c>
      <c r="I57" s="15">
        <v>0</v>
      </c>
      <c r="J57" s="15">
        <f t="shared" si="3"/>
        <v>0</v>
      </c>
    </row>
    <row r="58" spans="1:10" s="17" customFormat="1" hidden="1" x14ac:dyDescent="0.25">
      <c r="A58" s="13" t="s">
        <v>115</v>
      </c>
      <c r="B58" s="13" t="s">
        <v>10</v>
      </c>
      <c r="C58" s="16">
        <v>169510</v>
      </c>
      <c r="D58" s="16" t="s">
        <v>116</v>
      </c>
      <c r="E58" s="15">
        <f>_xlfn.IFNA(VLOOKUP($C58,'[1]BALANCE DE PRUEBA.'!$B:$G,3,0),0)</f>
        <v>0</v>
      </c>
      <c r="F58" s="15">
        <v>0</v>
      </c>
      <c r="G58" s="15">
        <v>0</v>
      </c>
      <c r="H58" s="30">
        <f t="shared" si="0"/>
        <v>0</v>
      </c>
      <c r="I58" s="15">
        <v>0</v>
      </c>
      <c r="J58" s="15">
        <f t="shared" si="3"/>
        <v>0</v>
      </c>
    </row>
    <row r="59" spans="1:10" s="17" customFormat="1" hidden="1" x14ac:dyDescent="0.25">
      <c r="A59" s="13" t="s">
        <v>117</v>
      </c>
      <c r="B59" s="13" t="s">
        <v>10</v>
      </c>
      <c r="C59" s="14">
        <v>190501</v>
      </c>
      <c r="D59" s="14" t="s">
        <v>118</v>
      </c>
      <c r="E59" s="15">
        <f>_xlfn.IFNA(VLOOKUP($C59,'[1]BALANCE DE PRUEBA.'!$B:$G,3,0),0)</f>
        <v>0</v>
      </c>
      <c r="F59" s="15">
        <v>0</v>
      </c>
      <c r="G59" s="15">
        <v>0</v>
      </c>
      <c r="H59" s="30">
        <f t="shared" si="0"/>
        <v>0</v>
      </c>
      <c r="I59" s="15">
        <f t="shared" ref="I59:I67" si="4">+H59</f>
        <v>0</v>
      </c>
      <c r="J59" s="15">
        <v>0</v>
      </c>
    </row>
    <row r="60" spans="1:10" s="17" customFormat="1" hidden="1" x14ac:dyDescent="0.25">
      <c r="A60" s="13" t="s">
        <v>119</v>
      </c>
      <c r="B60" s="13" t="s">
        <v>10</v>
      </c>
      <c r="C60" s="14">
        <v>190505</v>
      </c>
      <c r="D60" s="14" t="s">
        <v>120</v>
      </c>
      <c r="E60" s="15">
        <f>_xlfn.IFNA(VLOOKUP($C60,'[1]BALANCE DE PRUEBA.'!$B:$G,3,0),0)</f>
        <v>0</v>
      </c>
      <c r="F60" s="15">
        <v>0</v>
      </c>
      <c r="G60" s="15">
        <v>0</v>
      </c>
      <c r="H60" s="30">
        <f t="shared" si="0"/>
        <v>0</v>
      </c>
      <c r="I60" s="15">
        <f t="shared" si="4"/>
        <v>0</v>
      </c>
      <c r="J60" s="15">
        <v>0</v>
      </c>
    </row>
    <row r="61" spans="1:10" s="17" customFormat="1" hidden="1" x14ac:dyDescent="0.25">
      <c r="A61" s="13" t="s">
        <v>121</v>
      </c>
      <c r="B61" s="13" t="s">
        <v>10</v>
      </c>
      <c r="C61" s="14">
        <v>190514</v>
      </c>
      <c r="D61" s="14" t="s">
        <v>122</v>
      </c>
      <c r="E61" s="15">
        <f>_xlfn.IFNA(VLOOKUP($C61,'[1]BALANCE DE PRUEBA.'!$B:$G,3,0),0)</f>
        <v>0</v>
      </c>
      <c r="F61" s="15">
        <v>0</v>
      </c>
      <c r="G61" s="15">
        <v>0</v>
      </c>
      <c r="H61" s="30">
        <f t="shared" si="0"/>
        <v>0</v>
      </c>
      <c r="I61" s="15">
        <f t="shared" si="4"/>
        <v>0</v>
      </c>
      <c r="J61" s="15">
        <v>0</v>
      </c>
    </row>
    <row r="62" spans="1:10" s="17" customFormat="1" hidden="1" x14ac:dyDescent="0.25">
      <c r="A62" s="13" t="s">
        <v>123</v>
      </c>
      <c r="B62" s="13" t="s">
        <v>10</v>
      </c>
      <c r="C62" s="14">
        <v>190702</v>
      </c>
      <c r="D62" s="14" t="s">
        <v>124</v>
      </c>
      <c r="E62" s="15">
        <f>_xlfn.IFNA(VLOOKUP($C62,'[1]BALANCE DE PRUEBA.'!$B:$G,3,0),0)</f>
        <v>0</v>
      </c>
      <c r="F62" s="15">
        <v>0</v>
      </c>
      <c r="G62" s="15">
        <v>0</v>
      </c>
      <c r="H62" s="30">
        <f t="shared" si="0"/>
        <v>0</v>
      </c>
      <c r="I62" s="15">
        <f t="shared" si="4"/>
        <v>0</v>
      </c>
      <c r="J62" s="15">
        <v>0</v>
      </c>
    </row>
    <row r="63" spans="1:10" s="17" customFormat="1" hidden="1" x14ac:dyDescent="0.25">
      <c r="A63" s="13" t="s">
        <v>125</v>
      </c>
      <c r="B63" s="13" t="s">
        <v>10</v>
      </c>
      <c r="C63" s="14">
        <v>190790</v>
      </c>
      <c r="D63" s="14" t="s">
        <v>126</v>
      </c>
      <c r="E63" s="15">
        <f>_xlfn.IFNA(VLOOKUP($C63,'[1]BALANCE DE PRUEBA.'!$B:$G,3,0),0)</f>
        <v>0</v>
      </c>
      <c r="F63" s="15">
        <v>0</v>
      </c>
      <c r="G63" s="15">
        <v>0</v>
      </c>
      <c r="H63" s="30">
        <f t="shared" si="0"/>
        <v>0</v>
      </c>
      <c r="I63" s="15">
        <f t="shared" si="4"/>
        <v>0</v>
      </c>
      <c r="J63" s="15">
        <v>0</v>
      </c>
    </row>
    <row r="64" spans="1:10" s="17" customFormat="1" hidden="1" x14ac:dyDescent="0.25">
      <c r="A64" s="13" t="s">
        <v>127</v>
      </c>
      <c r="B64" s="13" t="s">
        <v>10</v>
      </c>
      <c r="C64" s="14">
        <v>197005</v>
      </c>
      <c r="D64" s="14" t="s">
        <v>128</v>
      </c>
      <c r="E64" s="15">
        <f>_xlfn.IFNA(VLOOKUP($C64,'[1]BALANCE DE PRUEBA.'!$B:$G,3,0),0)</f>
        <v>0</v>
      </c>
      <c r="F64" s="15">
        <v>0</v>
      </c>
      <c r="G64" s="15">
        <v>0</v>
      </c>
      <c r="H64" s="30">
        <f t="shared" si="0"/>
        <v>0</v>
      </c>
      <c r="I64" s="15">
        <f t="shared" si="4"/>
        <v>0</v>
      </c>
      <c r="J64" s="15">
        <v>0</v>
      </c>
    </row>
    <row r="65" spans="1:10" s="17" customFormat="1" hidden="1" x14ac:dyDescent="0.25">
      <c r="A65" s="13" t="s">
        <v>129</v>
      </c>
      <c r="B65" s="13" t="s">
        <v>10</v>
      </c>
      <c r="C65" s="14">
        <v>197007</v>
      </c>
      <c r="D65" s="14" t="s">
        <v>130</v>
      </c>
      <c r="E65" s="15">
        <f>_xlfn.IFNA(VLOOKUP($C65,'[1]BALANCE DE PRUEBA.'!$B:$G,3,0),0)</f>
        <v>0</v>
      </c>
      <c r="F65" s="15">
        <v>0</v>
      </c>
      <c r="G65" s="15">
        <v>0</v>
      </c>
      <c r="H65" s="30">
        <f t="shared" si="0"/>
        <v>0</v>
      </c>
      <c r="I65" s="15">
        <f t="shared" si="4"/>
        <v>0</v>
      </c>
      <c r="J65" s="15">
        <v>0</v>
      </c>
    </row>
    <row r="66" spans="1:10" s="17" customFormat="1" hidden="1" x14ac:dyDescent="0.25">
      <c r="A66" s="13" t="s">
        <v>131</v>
      </c>
      <c r="B66" s="13" t="s">
        <v>10</v>
      </c>
      <c r="C66" s="14">
        <v>197008</v>
      </c>
      <c r="D66" s="14" t="s">
        <v>132</v>
      </c>
      <c r="E66" s="15">
        <f>_xlfn.IFNA(VLOOKUP($C66,'[1]BALANCE DE PRUEBA.'!$B:$G,3,0),0)</f>
        <v>0</v>
      </c>
      <c r="F66" s="15">
        <v>0</v>
      </c>
      <c r="G66" s="15">
        <v>0</v>
      </c>
      <c r="H66" s="30">
        <f t="shared" si="0"/>
        <v>0</v>
      </c>
      <c r="I66" s="15">
        <f t="shared" si="4"/>
        <v>0</v>
      </c>
      <c r="J66" s="15">
        <v>0</v>
      </c>
    </row>
    <row r="67" spans="1:10" s="17" customFormat="1" hidden="1" x14ac:dyDescent="0.25">
      <c r="A67" s="13" t="s">
        <v>133</v>
      </c>
      <c r="B67" s="13" t="s">
        <v>10</v>
      </c>
      <c r="C67" s="14">
        <v>197010</v>
      </c>
      <c r="D67" s="14" t="s">
        <v>134</v>
      </c>
      <c r="E67" s="15">
        <f>_xlfn.IFNA(VLOOKUP($C67,'[1]BALANCE DE PRUEBA.'!$B:$G,3,0),0)</f>
        <v>0</v>
      </c>
      <c r="F67" s="15">
        <v>0</v>
      </c>
      <c r="G67" s="15">
        <v>0</v>
      </c>
      <c r="H67" s="30">
        <f t="shared" si="0"/>
        <v>0</v>
      </c>
      <c r="I67" s="15">
        <f t="shared" si="4"/>
        <v>0</v>
      </c>
      <c r="J67" s="15">
        <v>0</v>
      </c>
    </row>
    <row r="68" spans="1:10" s="17" customFormat="1" hidden="1" x14ac:dyDescent="0.25">
      <c r="A68" s="13" t="s">
        <v>135</v>
      </c>
      <c r="B68" s="13" t="s">
        <v>10</v>
      </c>
      <c r="C68" s="14">
        <v>197090</v>
      </c>
      <c r="D68" s="14" t="s">
        <v>136</v>
      </c>
      <c r="E68" s="15">
        <f>_xlfn.IFNA(VLOOKUP($C68,'[1]BALANCE DE PRUEBA.'!$B:$G,3,0),0)</f>
        <v>0</v>
      </c>
      <c r="F68" s="15">
        <v>0</v>
      </c>
      <c r="G68" s="15">
        <v>0</v>
      </c>
      <c r="H68" s="30">
        <f t="shared" si="0"/>
        <v>0</v>
      </c>
      <c r="I68" s="15">
        <f>+H68</f>
        <v>0</v>
      </c>
      <c r="J68" s="15">
        <v>0</v>
      </c>
    </row>
    <row r="69" spans="1:10" s="17" customFormat="1" hidden="1" x14ac:dyDescent="0.25">
      <c r="A69" s="19" t="s">
        <v>137</v>
      </c>
      <c r="B69" s="13" t="s">
        <v>10</v>
      </c>
      <c r="C69" s="16">
        <v>197507</v>
      </c>
      <c r="D69" s="16" t="s">
        <v>138</v>
      </c>
      <c r="E69" s="15">
        <f>_xlfn.IFNA(VLOOKUP($C69,'[1]BALANCE DE PRUEBA.'!$B:$G,3,0),0)</f>
        <v>0</v>
      </c>
      <c r="F69" s="15">
        <v>0</v>
      </c>
      <c r="G69" s="15">
        <v>0</v>
      </c>
      <c r="H69" s="30">
        <f t="shared" si="0"/>
        <v>0</v>
      </c>
      <c r="I69" s="15">
        <v>0</v>
      </c>
      <c r="J69" s="15">
        <f t="shared" si="3"/>
        <v>0</v>
      </c>
    </row>
    <row r="70" spans="1:10" s="17" customFormat="1" hidden="1" x14ac:dyDescent="0.25">
      <c r="A70" s="19" t="s">
        <v>139</v>
      </c>
      <c r="B70" s="13" t="s">
        <v>10</v>
      </c>
      <c r="C70" s="16">
        <v>197508</v>
      </c>
      <c r="D70" s="16" t="s">
        <v>140</v>
      </c>
      <c r="E70" s="15">
        <f>_xlfn.IFNA(VLOOKUP($C70,'[1]BALANCE DE PRUEBA.'!$B:$G,3,0),0)</f>
        <v>0</v>
      </c>
      <c r="F70" s="15">
        <v>0</v>
      </c>
      <c r="G70" s="15">
        <v>0</v>
      </c>
      <c r="H70" s="30">
        <f t="shared" si="0"/>
        <v>0</v>
      </c>
      <c r="I70" s="15">
        <v>0</v>
      </c>
      <c r="J70" s="15">
        <f t="shared" si="3"/>
        <v>0</v>
      </c>
    </row>
    <row r="71" spans="1:10" s="17" customFormat="1" hidden="1" x14ac:dyDescent="0.25">
      <c r="A71" s="19" t="s">
        <v>141</v>
      </c>
      <c r="B71" s="13" t="s">
        <v>10</v>
      </c>
      <c r="C71" s="16">
        <v>197590</v>
      </c>
      <c r="D71" s="16" t="s">
        <v>142</v>
      </c>
      <c r="E71" s="15">
        <f>_xlfn.IFNA(VLOOKUP($C71,'[1]BALANCE DE PRUEBA.'!$B:$G,3,0),0)</f>
        <v>0</v>
      </c>
      <c r="F71" s="15">
        <v>0</v>
      </c>
      <c r="G71" s="15">
        <v>0</v>
      </c>
      <c r="H71" s="30">
        <f t="shared" si="0"/>
        <v>0</v>
      </c>
      <c r="I71" s="15">
        <v>0</v>
      </c>
      <c r="J71" s="15">
        <f t="shared" si="3"/>
        <v>0</v>
      </c>
    </row>
    <row r="72" spans="1:10" s="17" customFormat="1" hidden="1" x14ac:dyDescent="0.25">
      <c r="A72" s="13" t="s">
        <v>143</v>
      </c>
      <c r="B72" s="13" t="s">
        <v>10</v>
      </c>
      <c r="C72" s="16">
        <v>197607</v>
      </c>
      <c r="D72" s="16" t="s">
        <v>144</v>
      </c>
      <c r="E72" s="15">
        <f>_xlfn.IFNA(VLOOKUP($C72,'[1]BALANCE DE PRUEBA.'!$B:$G,3,0),0)</f>
        <v>0</v>
      </c>
      <c r="F72" s="15">
        <v>0</v>
      </c>
      <c r="G72" s="15">
        <v>0</v>
      </c>
      <c r="H72" s="30">
        <f t="shared" ref="H72:H135" si="5">+E72+F72-G72</f>
        <v>0</v>
      </c>
      <c r="I72" s="15">
        <v>0</v>
      </c>
      <c r="J72" s="15">
        <f t="shared" si="3"/>
        <v>0</v>
      </c>
    </row>
    <row r="73" spans="1:10" s="17" customFormat="1" hidden="1" x14ac:dyDescent="0.25">
      <c r="A73" s="13" t="s">
        <v>145</v>
      </c>
      <c r="B73" s="13" t="s">
        <v>10</v>
      </c>
      <c r="C73" s="14">
        <v>240101</v>
      </c>
      <c r="D73" s="14" t="s">
        <v>146</v>
      </c>
      <c r="E73" s="15">
        <f>_xlfn.IFNA(VLOOKUP($C73,'[1]BALANCE DE PRUEBA.'!$B:$G,3,0),0)</f>
        <v>0</v>
      </c>
      <c r="F73" s="15">
        <v>0</v>
      </c>
      <c r="G73" s="15">
        <v>0</v>
      </c>
      <c r="H73" s="30">
        <f t="shared" si="5"/>
        <v>0</v>
      </c>
      <c r="I73" s="15">
        <f>+H73</f>
        <v>0</v>
      </c>
      <c r="J73" s="15">
        <v>0</v>
      </c>
    </row>
    <row r="74" spans="1:10" s="17" customFormat="1" hidden="1" x14ac:dyDescent="0.25">
      <c r="A74" s="13" t="s">
        <v>147</v>
      </c>
      <c r="B74" s="13" t="s">
        <v>10</v>
      </c>
      <c r="C74" s="14">
        <v>240102</v>
      </c>
      <c r="D74" s="14" t="s">
        <v>148</v>
      </c>
      <c r="E74" s="15">
        <f>_xlfn.IFNA(VLOOKUP($C74,'[1]BALANCE DE PRUEBA.'!$B:$G,3,0),0)</f>
        <v>0</v>
      </c>
      <c r="F74" s="15">
        <v>0</v>
      </c>
      <c r="G74" s="15">
        <v>0</v>
      </c>
      <c r="H74" s="30">
        <f t="shared" si="5"/>
        <v>0</v>
      </c>
      <c r="I74" s="15">
        <f t="shared" ref="I74:I103" si="6">+H74</f>
        <v>0</v>
      </c>
      <c r="J74" s="15">
        <v>0</v>
      </c>
    </row>
    <row r="75" spans="1:10" s="17" customFormat="1" hidden="1" x14ac:dyDescent="0.25">
      <c r="A75" s="13" t="s">
        <v>149</v>
      </c>
      <c r="B75" s="13" t="s">
        <v>10</v>
      </c>
      <c r="C75" s="14">
        <v>240790</v>
      </c>
      <c r="D75" s="14" t="s">
        <v>150</v>
      </c>
      <c r="E75" s="15">
        <f>_xlfn.IFNA(VLOOKUP($C75,'[1]BALANCE DE PRUEBA.'!$B:$G,3,0),0)</f>
        <v>0</v>
      </c>
      <c r="F75" s="15">
        <v>0</v>
      </c>
      <c r="G75" s="15">
        <v>0</v>
      </c>
      <c r="H75" s="30">
        <f t="shared" si="5"/>
        <v>0</v>
      </c>
      <c r="I75" s="15">
        <f t="shared" si="6"/>
        <v>0</v>
      </c>
      <c r="J75" s="15">
        <v>0</v>
      </c>
    </row>
    <row r="76" spans="1:10" s="17" customFormat="1" hidden="1" x14ac:dyDescent="0.25">
      <c r="A76" s="13" t="s">
        <v>151</v>
      </c>
      <c r="B76" s="13" t="s">
        <v>10</v>
      </c>
      <c r="C76" s="14">
        <v>243603</v>
      </c>
      <c r="D76" s="14" t="s">
        <v>152</v>
      </c>
      <c r="E76" s="15">
        <f>_xlfn.IFNA(VLOOKUP($C76,'[1]BALANCE DE PRUEBA.'!$B:$G,3,0),0)</f>
        <v>0</v>
      </c>
      <c r="F76" s="15">
        <v>0</v>
      </c>
      <c r="G76" s="15">
        <v>0</v>
      </c>
      <c r="H76" s="30">
        <f t="shared" si="5"/>
        <v>0</v>
      </c>
      <c r="I76" s="15">
        <f t="shared" si="6"/>
        <v>0</v>
      </c>
      <c r="J76" s="15">
        <v>0</v>
      </c>
    </row>
    <row r="77" spans="1:10" s="17" customFormat="1" hidden="1" x14ac:dyDescent="0.25">
      <c r="A77" s="13" t="s">
        <v>153</v>
      </c>
      <c r="B77" s="13" t="s">
        <v>10</v>
      </c>
      <c r="C77" s="14">
        <v>243604</v>
      </c>
      <c r="D77" s="14" t="s">
        <v>154</v>
      </c>
      <c r="E77" s="15">
        <f>_xlfn.IFNA(VLOOKUP($C77,'[1]BALANCE DE PRUEBA.'!$B:$G,3,0),0)</f>
        <v>0</v>
      </c>
      <c r="F77" s="15">
        <v>0</v>
      </c>
      <c r="G77" s="15">
        <v>0</v>
      </c>
      <c r="H77" s="30">
        <f t="shared" si="5"/>
        <v>0</v>
      </c>
      <c r="I77" s="15">
        <f t="shared" si="6"/>
        <v>0</v>
      </c>
      <c r="J77" s="15">
        <v>0</v>
      </c>
    </row>
    <row r="78" spans="1:10" s="17" customFormat="1" hidden="1" x14ac:dyDescent="0.25">
      <c r="A78" s="13" t="s">
        <v>155</v>
      </c>
      <c r="B78" s="13" t="s">
        <v>10</v>
      </c>
      <c r="C78" s="14">
        <v>243605</v>
      </c>
      <c r="D78" s="14" t="s">
        <v>156</v>
      </c>
      <c r="E78" s="15">
        <f>_xlfn.IFNA(VLOOKUP($C78,'[1]BALANCE DE PRUEBA.'!$B:$G,3,0),0)</f>
        <v>0</v>
      </c>
      <c r="F78" s="15">
        <v>0</v>
      </c>
      <c r="G78" s="15">
        <v>0</v>
      </c>
      <c r="H78" s="30">
        <f t="shared" si="5"/>
        <v>0</v>
      </c>
      <c r="I78" s="15">
        <f t="shared" si="6"/>
        <v>0</v>
      </c>
      <c r="J78" s="15">
        <v>0</v>
      </c>
    </row>
    <row r="79" spans="1:10" s="17" customFormat="1" hidden="1" x14ac:dyDescent="0.25">
      <c r="A79" s="13" t="s">
        <v>157</v>
      </c>
      <c r="B79" s="13" t="s">
        <v>10</v>
      </c>
      <c r="C79" s="14">
        <v>243606</v>
      </c>
      <c r="D79" s="14" t="s">
        <v>158</v>
      </c>
      <c r="E79" s="15">
        <f>_xlfn.IFNA(VLOOKUP($C79,'[1]BALANCE DE PRUEBA.'!$B:$G,3,0),0)</f>
        <v>0</v>
      </c>
      <c r="F79" s="15">
        <v>0</v>
      </c>
      <c r="G79" s="15">
        <v>0</v>
      </c>
      <c r="H79" s="30">
        <f t="shared" si="5"/>
        <v>0</v>
      </c>
      <c r="I79" s="15">
        <f t="shared" si="6"/>
        <v>0</v>
      </c>
      <c r="J79" s="15">
        <v>0</v>
      </c>
    </row>
    <row r="80" spans="1:10" s="17" customFormat="1" hidden="1" x14ac:dyDescent="0.25">
      <c r="A80" s="13" t="s">
        <v>159</v>
      </c>
      <c r="B80" s="13" t="s">
        <v>10</v>
      </c>
      <c r="C80" s="14">
        <v>243607</v>
      </c>
      <c r="D80" s="14" t="s">
        <v>160</v>
      </c>
      <c r="E80" s="15">
        <f>_xlfn.IFNA(VLOOKUP($C80,'[1]BALANCE DE PRUEBA.'!$B:$G,3,0),0)</f>
        <v>0</v>
      </c>
      <c r="F80" s="15">
        <v>0</v>
      </c>
      <c r="G80" s="15">
        <v>0</v>
      </c>
      <c r="H80" s="30">
        <f t="shared" si="5"/>
        <v>0</v>
      </c>
      <c r="I80" s="15">
        <f t="shared" si="6"/>
        <v>0</v>
      </c>
      <c r="J80" s="15">
        <v>0</v>
      </c>
    </row>
    <row r="81" spans="1:10" s="17" customFormat="1" hidden="1" x14ac:dyDescent="0.25">
      <c r="A81" s="13" t="s">
        <v>161</v>
      </c>
      <c r="B81" s="13" t="s">
        <v>10</v>
      </c>
      <c r="C81" s="14">
        <v>243608</v>
      </c>
      <c r="D81" s="14" t="s">
        <v>162</v>
      </c>
      <c r="E81" s="15">
        <f>_xlfn.IFNA(VLOOKUP($C81,'[1]BALANCE DE PRUEBA.'!$B:$G,3,0),0)</f>
        <v>0</v>
      </c>
      <c r="F81" s="15">
        <v>0</v>
      </c>
      <c r="G81" s="15">
        <v>0</v>
      </c>
      <c r="H81" s="30">
        <f t="shared" si="5"/>
        <v>0</v>
      </c>
      <c r="I81" s="15">
        <f t="shared" si="6"/>
        <v>0</v>
      </c>
      <c r="J81" s="15">
        <v>0</v>
      </c>
    </row>
    <row r="82" spans="1:10" s="17" customFormat="1" x14ac:dyDescent="0.25">
      <c r="A82" s="13" t="s">
        <v>163</v>
      </c>
      <c r="B82" s="13" t="s">
        <v>10</v>
      </c>
      <c r="C82" s="14">
        <v>243625</v>
      </c>
      <c r="D82" s="14" t="s">
        <v>164</v>
      </c>
      <c r="E82" s="15">
        <f>_xlfn.IFNA(VLOOKUP($C82,'[1]BALANCE DE PRUEBA.'!$B:$G,3,0),0)</f>
        <v>-28000</v>
      </c>
      <c r="F82" s="15">
        <v>28000</v>
      </c>
      <c r="G82" s="15">
        <v>28000</v>
      </c>
      <c r="H82" s="30">
        <f t="shared" si="5"/>
        <v>-28000</v>
      </c>
      <c r="I82" s="15">
        <f t="shared" si="6"/>
        <v>-28000</v>
      </c>
      <c r="J82" s="15">
        <v>0</v>
      </c>
    </row>
    <row r="83" spans="1:10" s="17" customFormat="1" x14ac:dyDescent="0.25">
      <c r="A83" s="13" t="s">
        <v>165</v>
      </c>
      <c r="B83" s="13" t="s">
        <v>10</v>
      </c>
      <c r="C83" s="14">
        <v>243626</v>
      </c>
      <c r="D83" s="14" t="s">
        <v>166</v>
      </c>
      <c r="E83" s="15">
        <f>_xlfn.IFNA(VLOOKUP($C83,'[1]BALANCE DE PRUEBA.'!$B:$G,3,0),0)</f>
        <v>-183000</v>
      </c>
      <c r="F83" s="15">
        <v>183000</v>
      </c>
      <c r="G83" s="15">
        <v>0</v>
      </c>
      <c r="H83" s="30">
        <f t="shared" si="5"/>
        <v>0</v>
      </c>
      <c r="I83" s="15">
        <f t="shared" si="6"/>
        <v>0</v>
      </c>
      <c r="J83" s="15">
        <v>0</v>
      </c>
    </row>
    <row r="84" spans="1:10" s="17" customFormat="1" hidden="1" x14ac:dyDescent="0.25">
      <c r="A84" s="13" t="s">
        <v>167</v>
      </c>
      <c r="B84" s="13" t="s">
        <v>10</v>
      </c>
      <c r="C84" s="14">
        <v>243627</v>
      </c>
      <c r="D84" s="14" t="s">
        <v>168</v>
      </c>
      <c r="E84" s="15">
        <f>_xlfn.IFNA(VLOOKUP($C84,'[1]BALANCE DE PRUEBA.'!$B:$G,3,0),0)</f>
        <v>0</v>
      </c>
      <c r="F84" s="15">
        <v>0</v>
      </c>
      <c r="G84" s="15">
        <v>0</v>
      </c>
      <c r="H84" s="30">
        <f t="shared" si="5"/>
        <v>0</v>
      </c>
      <c r="I84" s="15">
        <f t="shared" si="6"/>
        <v>0</v>
      </c>
      <c r="J84" s="15">
        <v>0</v>
      </c>
    </row>
    <row r="85" spans="1:10" s="17" customFormat="1" hidden="1" x14ac:dyDescent="0.25">
      <c r="A85" s="13" t="s">
        <v>169</v>
      </c>
      <c r="B85" s="13" t="s">
        <v>10</v>
      </c>
      <c r="C85" s="14">
        <v>243628</v>
      </c>
      <c r="D85" s="14" t="s">
        <v>170</v>
      </c>
      <c r="E85" s="15">
        <f>_xlfn.IFNA(VLOOKUP($C85,'[1]BALANCE DE PRUEBA.'!$B:$G,3,0),0)</f>
        <v>0</v>
      </c>
      <c r="F85" s="15">
        <v>0</v>
      </c>
      <c r="G85" s="15">
        <v>0</v>
      </c>
      <c r="H85" s="30">
        <f t="shared" si="5"/>
        <v>0</v>
      </c>
      <c r="I85" s="15">
        <f t="shared" si="6"/>
        <v>0</v>
      </c>
      <c r="J85" s="15">
        <v>0</v>
      </c>
    </row>
    <row r="86" spans="1:10" s="17" customFormat="1" hidden="1" x14ac:dyDescent="0.25">
      <c r="A86" s="18" t="s">
        <v>171</v>
      </c>
      <c r="B86" s="13" t="s">
        <v>10</v>
      </c>
      <c r="C86" s="14">
        <v>243690</v>
      </c>
      <c r="D86" s="14" t="s">
        <v>172</v>
      </c>
      <c r="E86" s="15">
        <f>_xlfn.IFNA(VLOOKUP($C86,'[1]BALANCE DE PRUEBA.'!$B:$G,3,0),0)</f>
        <v>0</v>
      </c>
      <c r="F86" s="15">
        <v>0</v>
      </c>
      <c r="G86" s="15">
        <v>0</v>
      </c>
      <c r="H86" s="30">
        <f t="shared" si="5"/>
        <v>0</v>
      </c>
      <c r="I86" s="15">
        <f t="shared" si="6"/>
        <v>0</v>
      </c>
      <c r="J86" s="15">
        <v>0</v>
      </c>
    </row>
    <row r="87" spans="1:10" s="17" customFormat="1" hidden="1" x14ac:dyDescent="0.25">
      <c r="A87" s="13" t="s">
        <v>173</v>
      </c>
      <c r="B87" s="13" t="s">
        <v>10</v>
      </c>
      <c r="C87" s="14">
        <v>244020</v>
      </c>
      <c r="D87" s="14" t="s">
        <v>174</v>
      </c>
      <c r="E87" s="15">
        <f>_xlfn.IFNA(VLOOKUP($C87,'[1]BALANCE DE PRUEBA.'!$B:$G,3,0),0)</f>
        <v>0</v>
      </c>
      <c r="F87" s="15">
        <v>0</v>
      </c>
      <c r="G87" s="15">
        <v>0</v>
      </c>
      <c r="H87" s="30">
        <f t="shared" si="5"/>
        <v>0</v>
      </c>
      <c r="I87" s="15">
        <f t="shared" si="6"/>
        <v>0</v>
      </c>
      <c r="J87" s="15">
        <v>0</v>
      </c>
    </row>
    <row r="88" spans="1:10" s="17" customFormat="1" hidden="1" x14ac:dyDescent="0.25">
      <c r="A88" s="13" t="s">
        <v>175</v>
      </c>
      <c r="B88" s="13" t="s">
        <v>10</v>
      </c>
      <c r="C88" s="14">
        <v>244075</v>
      </c>
      <c r="D88" s="14" t="s">
        <v>176</v>
      </c>
      <c r="E88" s="15">
        <f>_xlfn.IFNA(VLOOKUP($C88,'[1]BALANCE DE PRUEBA.'!$B:$G,3,0),0)</f>
        <v>0</v>
      </c>
      <c r="F88" s="15">
        <v>0</v>
      </c>
      <c r="G88" s="15">
        <v>0</v>
      </c>
      <c r="H88" s="30">
        <f t="shared" si="5"/>
        <v>0</v>
      </c>
      <c r="I88" s="15">
        <f t="shared" si="6"/>
        <v>0</v>
      </c>
      <c r="J88" s="15">
        <v>0</v>
      </c>
    </row>
    <row r="89" spans="1:10" s="17" customFormat="1" hidden="1" x14ac:dyDescent="0.25">
      <c r="A89" s="13" t="s">
        <v>177</v>
      </c>
      <c r="B89" s="13" t="s">
        <v>10</v>
      </c>
      <c r="C89" s="14">
        <v>244085</v>
      </c>
      <c r="D89" s="14" t="s">
        <v>178</v>
      </c>
      <c r="E89" s="15">
        <f>_xlfn.IFNA(VLOOKUP($C89,'[1]BALANCE DE PRUEBA.'!$B:$G,3,0),0)</f>
        <v>0</v>
      </c>
      <c r="F89" s="15">
        <v>0</v>
      </c>
      <c r="G89" s="15">
        <v>0</v>
      </c>
      <c r="H89" s="30">
        <f t="shared" si="5"/>
        <v>0</v>
      </c>
      <c r="I89" s="15">
        <f t="shared" si="6"/>
        <v>0</v>
      </c>
      <c r="J89" s="15">
        <v>0</v>
      </c>
    </row>
    <row r="90" spans="1:10" s="17" customFormat="1" hidden="1" x14ac:dyDescent="0.25">
      <c r="A90" s="13" t="s">
        <v>179</v>
      </c>
      <c r="B90" s="13" t="s">
        <v>10</v>
      </c>
      <c r="C90" s="14">
        <v>244091</v>
      </c>
      <c r="D90" s="14" t="s">
        <v>180</v>
      </c>
      <c r="E90" s="15">
        <f>_xlfn.IFNA(VLOOKUP($C90,'[1]BALANCE DE PRUEBA.'!$B:$G,3,0),0)</f>
        <v>0</v>
      </c>
      <c r="F90" s="15">
        <v>0</v>
      </c>
      <c r="G90" s="15">
        <v>0</v>
      </c>
      <c r="H90" s="30">
        <f t="shared" si="5"/>
        <v>0</v>
      </c>
      <c r="I90" s="15">
        <f t="shared" si="6"/>
        <v>0</v>
      </c>
      <c r="J90" s="15">
        <v>0</v>
      </c>
    </row>
    <row r="91" spans="1:10" s="17" customFormat="1" hidden="1" x14ac:dyDescent="0.25">
      <c r="A91" s="13" t="s">
        <v>181</v>
      </c>
      <c r="B91" s="13" t="s">
        <v>10</v>
      </c>
      <c r="C91" s="14">
        <v>249028</v>
      </c>
      <c r="D91" s="14" t="s">
        <v>182</v>
      </c>
      <c r="E91" s="15">
        <f>_xlfn.IFNA(VLOOKUP($C91,'[1]BALANCE DE PRUEBA.'!$B:$G,3,0),0)</f>
        <v>0</v>
      </c>
      <c r="F91" s="15">
        <v>0</v>
      </c>
      <c r="G91" s="15">
        <v>0</v>
      </c>
      <c r="H91" s="30">
        <f t="shared" si="5"/>
        <v>0</v>
      </c>
      <c r="I91" s="15">
        <f t="shared" si="6"/>
        <v>0</v>
      </c>
      <c r="J91" s="15">
        <v>0</v>
      </c>
    </row>
    <row r="92" spans="1:10" s="17" customFormat="1" hidden="1" x14ac:dyDescent="0.25">
      <c r="A92" s="13" t="s">
        <v>183</v>
      </c>
      <c r="B92" s="13" t="s">
        <v>10</v>
      </c>
      <c r="C92" s="14">
        <v>249031</v>
      </c>
      <c r="D92" s="14" t="s">
        <v>184</v>
      </c>
      <c r="E92" s="15">
        <f>_xlfn.IFNA(VLOOKUP($C92,'[1]BALANCE DE PRUEBA.'!$B:$G,3,0),0)</f>
        <v>0</v>
      </c>
      <c r="F92" s="15">
        <v>0</v>
      </c>
      <c r="G92" s="15">
        <v>0</v>
      </c>
      <c r="H92" s="30">
        <f t="shared" si="5"/>
        <v>0</v>
      </c>
      <c r="I92" s="15">
        <f t="shared" si="6"/>
        <v>0</v>
      </c>
      <c r="J92" s="15">
        <v>0</v>
      </c>
    </row>
    <row r="93" spans="1:10" s="17" customFormat="1" hidden="1" x14ac:dyDescent="0.25">
      <c r="A93" s="13" t="s">
        <v>185</v>
      </c>
      <c r="B93" s="13" t="s">
        <v>10</v>
      </c>
      <c r="C93" s="14">
        <v>249032</v>
      </c>
      <c r="D93" s="14" t="s">
        <v>186</v>
      </c>
      <c r="E93" s="15">
        <f>_xlfn.IFNA(VLOOKUP($C93,'[1]BALANCE DE PRUEBA.'!$B:$G,3,0),0)</f>
        <v>0</v>
      </c>
      <c r="F93" s="15">
        <v>0</v>
      </c>
      <c r="G93" s="15">
        <v>0</v>
      </c>
      <c r="H93" s="30">
        <f t="shared" si="5"/>
        <v>0</v>
      </c>
      <c r="I93" s="15">
        <f t="shared" si="6"/>
        <v>0</v>
      </c>
      <c r="J93" s="15">
        <v>0</v>
      </c>
    </row>
    <row r="94" spans="1:10" s="17" customFormat="1" hidden="1" x14ac:dyDescent="0.25">
      <c r="A94" s="13" t="s">
        <v>187</v>
      </c>
      <c r="B94" s="13" t="s">
        <v>10</v>
      </c>
      <c r="C94" s="14">
        <v>249040</v>
      </c>
      <c r="D94" s="14" t="s">
        <v>188</v>
      </c>
      <c r="E94" s="15">
        <f>_xlfn.IFNA(VLOOKUP($C94,'[1]BALANCE DE PRUEBA.'!$B:$G,3,0),0)</f>
        <v>0</v>
      </c>
      <c r="F94" s="15">
        <v>0</v>
      </c>
      <c r="G94" s="15">
        <v>0</v>
      </c>
      <c r="H94" s="30">
        <f t="shared" si="5"/>
        <v>0</v>
      </c>
      <c r="I94" s="15">
        <f t="shared" si="6"/>
        <v>0</v>
      </c>
      <c r="J94" s="15">
        <v>0</v>
      </c>
    </row>
    <row r="95" spans="1:10" s="17" customFormat="1" hidden="1" x14ac:dyDescent="0.25">
      <c r="A95" s="13" t="s">
        <v>189</v>
      </c>
      <c r="B95" s="13" t="s">
        <v>10</v>
      </c>
      <c r="C95" s="14">
        <v>249051</v>
      </c>
      <c r="D95" s="14" t="s">
        <v>190</v>
      </c>
      <c r="E95" s="15">
        <f>_xlfn.IFNA(VLOOKUP($C95,'[1]BALANCE DE PRUEBA.'!$B:$G,3,0),0)</f>
        <v>0</v>
      </c>
      <c r="F95" s="15">
        <v>0</v>
      </c>
      <c r="G95" s="15">
        <v>0</v>
      </c>
      <c r="H95" s="30">
        <f t="shared" si="5"/>
        <v>0</v>
      </c>
      <c r="I95" s="15">
        <f t="shared" si="6"/>
        <v>0</v>
      </c>
      <c r="J95" s="15">
        <v>0</v>
      </c>
    </row>
    <row r="96" spans="1:10" s="17" customFormat="1" hidden="1" x14ac:dyDescent="0.25">
      <c r="A96" s="13" t="s">
        <v>191</v>
      </c>
      <c r="B96" s="13" t="s">
        <v>10</v>
      </c>
      <c r="C96" s="14">
        <v>249053</v>
      </c>
      <c r="D96" s="14" t="s">
        <v>192</v>
      </c>
      <c r="E96" s="15">
        <f>_xlfn.IFNA(VLOOKUP($C96,'[1]BALANCE DE PRUEBA.'!$B:$G,3,0),0)</f>
        <v>0</v>
      </c>
      <c r="F96" s="15">
        <v>0</v>
      </c>
      <c r="G96" s="15">
        <v>0</v>
      </c>
      <c r="H96" s="30">
        <f t="shared" si="5"/>
        <v>0</v>
      </c>
      <c r="I96" s="15">
        <f t="shared" si="6"/>
        <v>0</v>
      </c>
      <c r="J96" s="15">
        <v>0</v>
      </c>
    </row>
    <row r="97" spans="1:10" s="17" customFormat="1" x14ac:dyDescent="0.25">
      <c r="A97" s="13" t="s">
        <v>193</v>
      </c>
      <c r="B97" s="13" t="s">
        <v>10</v>
      </c>
      <c r="C97" s="14">
        <v>249054</v>
      </c>
      <c r="D97" s="14" t="s">
        <v>194</v>
      </c>
      <c r="E97" s="15">
        <f>_xlfn.IFNA(VLOOKUP($C97,'[1]BALANCE DE PRUEBA.'!$B:$G,3,0),0)</f>
        <v>-6000</v>
      </c>
      <c r="F97" s="15">
        <v>1122000</v>
      </c>
      <c r="G97" s="15">
        <v>1122000</v>
      </c>
      <c r="H97" s="30">
        <f t="shared" si="5"/>
        <v>-6000</v>
      </c>
      <c r="I97" s="15">
        <f t="shared" si="6"/>
        <v>-6000</v>
      </c>
      <c r="J97" s="15">
        <v>0</v>
      </c>
    </row>
    <row r="98" spans="1:10" s="17" customFormat="1" hidden="1" x14ac:dyDescent="0.25">
      <c r="A98" s="13" t="s">
        <v>195</v>
      </c>
      <c r="B98" s="13" t="s">
        <v>10</v>
      </c>
      <c r="C98" s="14">
        <v>249055</v>
      </c>
      <c r="D98" s="14" t="s">
        <v>196</v>
      </c>
      <c r="E98" s="15">
        <f>_xlfn.IFNA(VLOOKUP($C98,'[1]BALANCE DE PRUEBA.'!$B:$G,3,0),0)</f>
        <v>0</v>
      </c>
      <c r="F98" s="15">
        <v>0</v>
      </c>
      <c r="G98" s="15">
        <v>0</v>
      </c>
      <c r="H98" s="30">
        <f t="shared" si="5"/>
        <v>0</v>
      </c>
      <c r="I98" s="15">
        <f t="shared" si="6"/>
        <v>0</v>
      </c>
      <c r="J98" s="15">
        <v>0</v>
      </c>
    </row>
    <row r="99" spans="1:10" s="17" customFormat="1" hidden="1" x14ac:dyDescent="0.25">
      <c r="A99" s="13" t="s">
        <v>197</v>
      </c>
      <c r="B99" s="13" t="s">
        <v>10</v>
      </c>
      <c r="C99" s="14">
        <v>249058</v>
      </c>
      <c r="D99" s="14" t="s">
        <v>198</v>
      </c>
      <c r="E99" s="15">
        <f>_xlfn.IFNA(VLOOKUP($C99,'[1]BALANCE DE PRUEBA.'!$B:$G,3,0),0)</f>
        <v>0</v>
      </c>
      <c r="F99" s="15">
        <v>0</v>
      </c>
      <c r="G99" s="15">
        <v>0</v>
      </c>
      <c r="H99" s="30">
        <f t="shared" si="5"/>
        <v>0</v>
      </c>
      <c r="I99" s="15">
        <f t="shared" si="6"/>
        <v>0</v>
      </c>
      <c r="J99" s="15">
        <v>0</v>
      </c>
    </row>
    <row r="100" spans="1:10" s="17" customFormat="1" hidden="1" x14ac:dyDescent="0.25">
      <c r="A100" s="13" t="s">
        <v>199</v>
      </c>
      <c r="B100" s="13" t="s">
        <v>10</v>
      </c>
      <c r="C100" s="14">
        <v>249090</v>
      </c>
      <c r="D100" s="14" t="s">
        <v>200</v>
      </c>
      <c r="E100" s="15">
        <f>_xlfn.IFNA(VLOOKUP($C100,'[1]BALANCE DE PRUEBA.'!$B:$G,3,0),0)</f>
        <v>0</v>
      </c>
      <c r="F100" s="15">
        <v>0</v>
      </c>
      <c r="G100" s="15">
        <v>0</v>
      </c>
      <c r="H100" s="30">
        <f t="shared" si="5"/>
        <v>0</v>
      </c>
      <c r="I100" s="15">
        <f t="shared" si="6"/>
        <v>0</v>
      </c>
      <c r="J100" s="15">
        <v>0</v>
      </c>
    </row>
    <row r="101" spans="1:10" s="17" customFormat="1" hidden="1" x14ac:dyDescent="0.25">
      <c r="A101" s="13" t="s">
        <v>201</v>
      </c>
      <c r="B101" s="13" t="s">
        <v>10</v>
      </c>
      <c r="C101" s="14">
        <v>291005</v>
      </c>
      <c r="D101" s="14" t="s">
        <v>202</v>
      </c>
      <c r="E101" s="15">
        <f>_xlfn.IFNA(VLOOKUP($C101,'[1]BALANCE DE PRUEBA.'!$B:$G,3,0),0)</f>
        <v>0</v>
      </c>
      <c r="F101" s="15">
        <v>0</v>
      </c>
      <c r="G101" s="15">
        <v>0</v>
      </c>
      <c r="H101" s="30">
        <f t="shared" si="5"/>
        <v>0</v>
      </c>
      <c r="I101" s="15">
        <f t="shared" si="6"/>
        <v>0</v>
      </c>
      <c r="J101" s="15">
        <v>0</v>
      </c>
    </row>
    <row r="102" spans="1:10" s="17" customFormat="1" hidden="1" x14ac:dyDescent="0.25">
      <c r="A102" s="13" t="s">
        <v>203</v>
      </c>
      <c r="B102" s="13" t="s">
        <v>10</v>
      </c>
      <c r="C102" s="14">
        <v>291026</v>
      </c>
      <c r="D102" s="14" t="s">
        <v>204</v>
      </c>
      <c r="E102" s="15">
        <f>_xlfn.IFNA(VLOOKUP($C102,'[1]BALANCE DE PRUEBA.'!$B:$G,3,0),0)</f>
        <v>0</v>
      </c>
      <c r="F102" s="15">
        <v>0</v>
      </c>
      <c r="G102" s="15">
        <v>0</v>
      </c>
      <c r="H102" s="30">
        <f t="shared" si="5"/>
        <v>0</v>
      </c>
      <c r="I102" s="15">
        <f t="shared" si="6"/>
        <v>0</v>
      </c>
      <c r="J102" s="15">
        <v>0</v>
      </c>
    </row>
    <row r="103" spans="1:10" s="17" customFormat="1" hidden="1" x14ac:dyDescent="0.25">
      <c r="A103" s="13" t="s">
        <v>205</v>
      </c>
      <c r="B103" s="13" t="s">
        <v>10</v>
      </c>
      <c r="C103" s="14">
        <v>299002</v>
      </c>
      <c r="D103" s="14" t="s">
        <v>206</v>
      </c>
      <c r="E103" s="15">
        <f>_xlfn.IFNA(VLOOKUP($C103,'[1]BALANCE DE PRUEBA.'!$B:$G,3,0),0)</f>
        <v>0</v>
      </c>
      <c r="F103" s="15">
        <v>0</v>
      </c>
      <c r="G103" s="15">
        <v>0</v>
      </c>
      <c r="H103" s="30">
        <f t="shared" si="5"/>
        <v>0</v>
      </c>
      <c r="I103" s="15">
        <f t="shared" si="6"/>
        <v>0</v>
      </c>
      <c r="J103" s="15">
        <v>0</v>
      </c>
    </row>
    <row r="104" spans="1:10" s="17" customFormat="1" x14ac:dyDescent="0.25">
      <c r="A104" s="13" t="s">
        <v>207</v>
      </c>
      <c r="B104" s="13" t="s">
        <v>10</v>
      </c>
      <c r="C104" s="14">
        <v>310506</v>
      </c>
      <c r="D104" s="14" t="s">
        <v>208</v>
      </c>
      <c r="E104" s="15">
        <f>_xlfn.IFNA(VLOOKUP($C104,'[1]BALANCE DE PRUEBA.'!$B:$G,3,0),0)</f>
        <v>-191622973</v>
      </c>
      <c r="F104" s="15">
        <v>0</v>
      </c>
      <c r="G104" s="15">
        <v>0</v>
      </c>
      <c r="H104" s="30">
        <f t="shared" si="5"/>
        <v>-191622973</v>
      </c>
      <c r="I104" s="15">
        <v>0</v>
      </c>
      <c r="J104" s="15">
        <f>+H104</f>
        <v>-191622973</v>
      </c>
    </row>
    <row r="105" spans="1:10" s="17" customFormat="1" x14ac:dyDescent="0.25">
      <c r="A105" s="13" t="s">
        <v>209</v>
      </c>
      <c r="B105" s="13" t="s">
        <v>10</v>
      </c>
      <c r="C105" s="14">
        <v>310901</v>
      </c>
      <c r="D105" s="14" t="s">
        <v>210</v>
      </c>
      <c r="E105" s="15">
        <f>_xlfn.IFNA(VLOOKUP($C105,'[1]BALANCE DE PRUEBA.'!$B:$G,3,0),0)</f>
        <v>-65062192</v>
      </c>
      <c r="F105" s="15">
        <v>0</v>
      </c>
      <c r="G105" s="15">
        <v>0</v>
      </c>
      <c r="H105" s="30">
        <f t="shared" si="5"/>
        <v>-65062192</v>
      </c>
      <c r="I105" s="15">
        <v>0</v>
      </c>
      <c r="J105" s="15">
        <f t="shared" ref="J105:J108" si="7">+H105</f>
        <v>-65062192</v>
      </c>
    </row>
    <row r="106" spans="1:10" s="17" customFormat="1" x14ac:dyDescent="0.25">
      <c r="A106" s="13" t="s">
        <v>211</v>
      </c>
      <c r="B106" s="13" t="s">
        <v>10</v>
      </c>
      <c r="C106" s="16">
        <v>310902</v>
      </c>
      <c r="D106" s="16" t="s">
        <v>212</v>
      </c>
      <c r="E106" s="15">
        <f>_xlfn.IFNA(VLOOKUP($C106,'[1]BALANCE DE PRUEBA.'!$B:$G,3,0),0)</f>
        <v>11731085</v>
      </c>
      <c r="F106" s="15">
        <v>0</v>
      </c>
      <c r="G106" s="15">
        <v>0</v>
      </c>
      <c r="H106" s="30">
        <f t="shared" si="5"/>
        <v>11731085</v>
      </c>
      <c r="I106" s="15">
        <v>0</v>
      </c>
      <c r="J106" s="15">
        <f t="shared" si="7"/>
        <v>11731085</v>
      </c>
    </row>
    <row r="107" spans="1:10" s="17" customFormat="1" hidden="1" x14ac:dyDescent="0.25">
      <c r="A107" s="13" t="s">
        <v>213</v>
      </c>
      <c r="B107" s="13" t="s">
        <v>10</v>
      </c>
      <c r="C107" s="14">
        <v>311001</v>
      </c>
      <c r="D107" s="14" t="s">
        <v>86</v>
      </c>
      <c r="E107" s="15">
        <f>_xlfn.IFNA(VLOOKUP($C107,'[1]BALANCE DE PRUEBA.'!$B:$G,3,0),0)</f>
        <v>0</v>
      </c>
      <c r="F107" s="15">
        <v>0</v>
      </c>
      <c r="G107" s="15">
        <v>0</v>
      </c>
      <c r="H107" s="30">
        <f t="shared" si="5"/>
        <v>0</v>
      </c>
      <c r="I107" s="15">
        <v>0</v>
      </c>
      <c r="J107" s="15">
        <f t="shared" si="7"/>
        <v>0</v>
      </c>
    </row>
    <row r="108" spans="1:10" s="17" customFormat="1" hidden="1" x14ac:dyDescent="0.25">
      <c r="A108" s="13" t="s">
        <v>214</v>
      </c>
      <c r="B108" s="13" t="s">
        <v>10</v>
      </c>
      <c r="C108" s="20">
        <v>311002</v>
      </c>
      <c r="D108" s="20" t="s">
        <v>89</v>
      </c>
      <c r="E108" s="15">
        <f>_xlfn.IFNA(VLOOKUP($C108,'[1]BALANCE DE PRUEBA.'!$B:$G,3,0),0)</f>
        <v>0</v>
      </c>
      <c r="F108" s="15">
        <v>0</v>
      </c>
      <c r="G108" s="15">
        <v>0</v>
      </c>
      <c r="H108" s="30">
        <f t="shared" si="5"/>
        <v>0</v>
      </c>
      <c r="I108" s="15">
        <v>0</v>
      </c>
      <c r="J108" s="15">
        <f t="shared" si="7"/>
        <v>0</v>
      </c>
    </row>
    <row r="109" spans="1:10" s="17" customFormat="1" hidden="1" x14ac:dyDescent="0.25">
      <c r="A109" s="13" t="s">
        <v>215</v>
      </c>
      <c r="B109" s="13" t="s">
        <v>10</v>
      </c>
      <c r="C109" s="14">
        <v>420416</v>
      </c>
      <c r="D109" s="14" t="s">
        <v>216</v>
      </c>
      <c r="E109" s="15">
        <f>_xlfn.IFNA(VLOOKUP($C109,'[1]BALANCE DE PRUEBA.'!$B:$G,3,0),0)</f>
        <v>0</v>
      </c>
      <c r="F109" s="15">
        <v>0</v>
      </c>
      <c r="G109" s="15">
        <v>0</v>
      </c>
      <c r="H109" s="30">
        <f t="shared" si="5"/>
        <v>0</v>
      </c>
      <c r="I109" s="15">
        <v>0</v>
      </c>
      <c r="J109" s="15">
        <f>+H109</f>
        <v>0</v>
      </c>
    </row>
    <row r="110" spans="1:10" s="17" customFormat="1" hidden="1" x14ac:dyDescent="0.25">
      <c r="A110" s="13" t="s">
        <v>217</v>
      </c>
      <c r="B110" s="13" t="s">
        <v>10</v>
      </c>
      <c r="C110" s="14">
        <v>430508</v>
      </c>
      <c r="D110" s="14" t="s">
        <v>218</v>
      </c>
      <c r="E110" s="15">
        <f>_xlfn.IFNA(VLOOKUP($C110,'[1]BALANCE DE PRUEBA.'!$B:$G,3,0),0)</f>
        <v>0</v>
      </c>
      <c r="F110" s="15">
        <v>0</v>
      </c>
      <c r="G110" s="15">
        <v>0</v>
      </c>
      <c r="H110" s="30">
        <f t="shared" si="5"/>
        <v>0</v>
      </c>
      <c r="I110" s="15">
        <v>0</v>
      </c>
      <c r="J110" s="15">
        <f t="shared" ref="J110" si="8">+H110</f>
        <v>0</v>
      </c>
    </row>
    <row r="111" spans="1:10" s="17" customFormat="1" hidden="1" x14ac:dyDescent="0.25">
      <c r="A111" s="13" t="s">
        <v>219</v>
      </c>
      <c r="B111" s="13" t="s">
        <v>10</v>
      </c>
      <c r="C111" s="14">
        <v>430509</v>
      </c>
      <c r="D111" s="14" t="s">
        <v>220</v>
      </c>
      <c r="E111" s="15">
        <f>_xlfn.IFNA(VLOOKUP($C111,'[1]BALANCE DE PRUEBA.'!$B:$G,3,0),0)</f>
        <v>0</v>
      </c>
      <c r="F111" s="15">
        <v>0</v>
      </c>
      <c r="G111" s="15">
        <v>0</v>
      </c>
      <c r="H111" s="30">
        <f t="shared" si="5"/>
        <v>0</v>
      </c>
      <c r="I111" s="15">
        <f>+H111</f>
        <v>0</v>
      </c>
      <c r="J111" s="15">
        <v>0</v>
      </c>
    </row>
    <row r="112" spans="1:10" s="17" customFormat="1" hidden="1" x14ac:dyDescent="0.25">
      <c r="A112" s="13" t="s">
        <v>221</v>
      </c>
      <c r="B112" s="13" t="s">
        <v>10</v>
      </c>
      <c r="C112" s="14">
        <v>430510</v>
      </c>
      <c r="D112" s="14" t="s">
        <v>222</v>
      </c>
      <c r="E112" s="15">
        <f>_xlfn.IFNA(VLOOKUP($C112,'[1]BALANCE DE PRUEBA.'!$B:$G,3,0),0)</f>
        <v>0</v>
      </c>
      <c r="F112" s="15">
        <v>0</v>
      </c>
      <c r="G112" s="15">
        <v>0</v>
      </c>
      <c r="H112" s="30">
        <f t="shared" si="5"/>
        <v>0</v>
      </c>
      <c r="I112" s="15">
        <f t="shared" ref="I112:I175" si="9">+H112</f>
        <v>0</v>
      </c>
      <c r="J112" s="15">
        <v>0</v>
      </c>
    </row>
    <row r="113" spans="1:10" s="17" customFormat="1" hidden="1" x14ac:dyDescent="0.25">
      <c r="A113" s="13" t="s">
        <v>223</v>
      </c>
      <c r="B113" s="13" t="s">
        <v>10</v>
      </c>
      <c r="C113" s="14">
        <v>430511</v>
      </c>
      <c r="D113" s="14" t="s">
        <v>224</v>
      </c>
      <c r="E113" s="15">
        <f>_xlfn.IFNA(VLOOKUP($C113,'[1]BALANCE DE PRUEBA.'!$B:$G,3,0),0)</f>
        <v>0</v>
      </c>
      <c r="F113" s="15">
        <v>0</v>
      </c>
      <c r="G113" s="15">
        <v>0</v>
      </c>
      <c r="H113" s="30">
        <f t="shared" si="5"/>
        <v>0</v>
      </c>
      <c r="I113" s="15">
        <f t="shared" si="9"/>
        <v>0</v>
      </c>
      <c r="J113" s="15">
        <v>0</v>
      </c>
    </row>
    <row r="114" spans="1:10" s="17" customFormat="1" hidden="1" x14ac:dyDescent="0.25">
      <c r="A114" s="13" t="s">
        <v>225</v>
      </c>
      <c r="B114" s="13" t="s">
        <v>10</v>
      </c>
      <c r="C114" s="14">
        <v>430512</v>
      </c>
      <c r="D114" s="14" t="s">
        <v>226</v>
      </c>
      <c r="E114" s="15">
        <f>_xlfn.IFNA(VLOOKUP($C114,'[1]BALANCE DE PRUEBA.'!$B:$G,3,0),0)</f>
        <v>0</v>
      </c>
      <c r="F114" s="15">
        <v>0</v>
      </c>
      <c r="G114" s="15">
        <v>0</v>
      </c>
      <c r="H114" s="30">
        <f t="shared" si="5"/>
        <v>0</v>
      </c>
      <c r="I114" s="15">
        <f t="shared" si="9"/>
        <v>0</v>
      </c>
      <c r="J114" s="15">
        <v>0</v>
      </c>
    </row>
    <row r="115" spans="1:10" s="17" customFormat="1" x14ac:dyDescent="0.25">
      <c r="A115" s="13" t="s">
        <v>227</v>
      </c>
      <c r="B115" s="13" t="s">
        <v>10</v>
      </c>
      <c r="C115" s="14">
        <v>430550</v>
      </c>
      <c r="D115" s="14" t="s">
        <v>228</v>
      </c>
      <c r="E115" s="15">
        <f>_xlfn.IFNA(VLOOKUP($C115,'[1]BALANCE DE PRUEBA.'!$B:$G,3,0),0)</f>
        <v>-228180</v>
      </c>
      <c r="F115" s="15">
        <v>0</v>
      </c>
      <c r="G115" s="15">
        <v>33760</v>
      </c>
      <c r="H115" s="30">
        <f t="shared" si="5"/>
        <v>-261940</v>
      </c>
      <c r="I115" s="15">
        <f t="shared" si="9"/>
        <v>-261940</v>
      </c>
      <c r="J115" s="15">
        <v>0</v>
      </c>
    </row>
    <row r="116" spans="1:10" s="17" customFormat="1" hidden="1" x14ac:dyDescent="0.25">
      <c r="A116" s="13" t="s">
        <v>229</v>
      </c>
      <c r="B116" s="13" t="s">
        <v>10</v>
      </c>
      <c r="C116" s="14">
        <v>439090</v>
      </c>
      <c r="D116" s="14" t="s">
        <v>230</v>
      </c>
      <c r="E116" s="15">
        <f>_xlfn.IFNA(VLOOKUP($C116,'[1]BALANCE DE PRUEBA.'!$B:$G,3,0),0)</f>
        <v>0</v>
      </c>
      <c r="F116" s="15">
        <v>0</v>
      </c>
      <c r="G116" s="15">
        <v>0</v>
      </c>
      <c r="H116" s="30">
        <f t="shared" si="5"/>
        <v>0</v>
      </c>
      <c r="I116" s="15">
        <f t="shared" si="9"/>
        <v>0</v>
      </c>
      <c r="J116" s="15">
        <v>0</v>
      </c>
    </row>
    <row r="117" spans="1:10" s="17" customFormat="1" hidden="1" x14ac:dyDescent="0.25">
      <c r="A117" s="19" t="s">
        <v>231</v>
      </c>
      <c r="B117" s="13" t="s">
        <v>10</v>
      </c>
      <c r="C117" s="20">
        <v>439501</v>
      </c>
      <c r="D117" s="20" t="s">
        <v>232</v>
      </c>
      <c r="E117" s="15">
        <f>_xlfn.IFNA(VLOOKUP($C117,'[1]BALANCE DE PRUEBA.'!$B:$G,3,0),0)</f>
        <v>0</v>
      </c>
      <c r="F117" s="15">
        <v>0</v>
      </c>
      <c r="G117" s="15">
        <v>0</v>
      </c>
      <c r="H117" s="30">
        <f t="shared" si="5"/>
        <v>0</v>
      </c>
      <c r="I117" s="15">
        <f t="shared" si="9"/>
        <v>0</v>
      </c>
      <c r="J117" s="15">
        <v>0</v>
      </c>
    </row>
    <row r="118" spans="1:10" s="17" customFormat="1" hidden="1" x14ac:dyDescent="0.25">
      <c r="A118" s="13" t="s">
        <v>233</v>
      </c>
      <c r="B118" s="13" t="s">
        <v>10</v>
      </c>
      <c r="C118" s="14">
        <v>442802</v>
      </c>
      <c r="D118" s="14" t="s">
        <v>234</v>
      </c>
      <c r="E118" s="15">
        <f>_xlfn.IFNA(VLOOKUP($C118,'[1]BALANCE DE PRUEBA.'!$B:$G,3,0),0)</f>
        <v>0</v>
      </c>
      <c r="F118" s="15">
        <v>0</v>
      </c>
      <c r="G118" s="15">
        <v>0</v>
      </c>
      <c r="H118" s="30">
        <f t="shared" si="5"/>
        <v>0</v>
      </c>
      <c r="I118" s="15">
        <f t="shared" si="9"/>
        <v>0</v>
      </c>
      <c r="J118" s="15">
        <v>0</v>
      </c>
    </row>
    <row r="119" spans="1:10" s="17" customFormat="1" x14ac:dyDescent="0.25">
      <c r="A119" s="13" t="s">
        <v>235</v>
      </c>
      <c r="B119" s="13" t="s">
        <v>10</v>
      </c>
      <c r="C119" s="14">
        <v>442805</v>
      </c>
      <c r="D119" s="14" t="s">
        <v>236</v>
      </c>
      <c r="E119" s="15">
        <f>_xlfn.IFNA(VLOOKUP($C119,'[1]BALANCE DE PRUEBA.'!$B:$G,3,0),0)</f>
        <v>-178204939</v>
      </c>
      <c r="F119" s="15">
        <v>0</v>
      </c>
      <c r="G119" s="15">
        <v>0</v>
      </c>
      <c r="H119" s="30">
        <f t="shared" si="5"/>
        <v>-178204939</v>
      </c>
      <c r="I119" s="15">
        <f t="shared" si="9"/>
        <v>-178204939</v>
      </c>
      <c r="J119" s="15">
        <v>0</v>
      </c>
    </row>
    <row r="120" spans="1:10" s="17" customFormat="1" hidden="1" x14ac:dyDescent="0.25">
      <c r="A120" s="13" t="s">
        <v>237</v>
      </c>
      <c r="B120" s="13" t="s">
        <v>10</v>
      </c>
      <c r="C120" s="14">
        <v>442890</v>
      </c>
      <c r="D120" s="14" t="s">
        <v>238</v>
      </c>
      <c r="E120" s="15">
        <f>_xlfn.IFNA(VLOOKUP($C120,'[1]BALANCE DE PRUEBA.'!$B:$G,3,0),0)</f>
        <v>0</v>
      </c>
      <c r="F120" s="15">
        <v>0</v>
      </c>
      <c r="G120" s="15">
        <v>0</v>
      </c>
      <c r="H120" s="30">
        <f t="shared" si="5"/>
        <v>0</v>
      </c>
      <c r="I120" s="15">
        <f t="shared" si="9"/>
        <v>0</v>
      </c>
      <c r="J120" s="15">
        <v>0</v>
      </c>
    </row>
    <row r="121" spans="1:10" s="17" customFormat="1" x14ac:dyDescent="0.25">
      <c r="A121" s="13" t="s">
        <v>239</v>
      </c>
      <c r="B121" s="13" t="s">
        <v>10</v>
      </c>
      <c r="C121" s="14">
        <v>480201</v>
      </c>
      <c r="D121" s="14" t="s">
        <v>240</v>
      </c>
      <c r="E121" s="15">
        <f>_xlfn.IFNA(VLOOKUP($C121,'[1]BALANCE DE PRUEBA.'!$B:$G,3,0),0)</f>
        <v>-4420</v>
      </c>
      <c r="F121" s="15">
        <v>0</v>
      </c>
      <c r="G121" s="15">
        <v>1143</v>
      </c>
      <c r="H121" s="30">
        <f t="shared" si="5"/>
        <v>-5563</v>
      </c>
      <c r="I121" s="15">
        <f t="shared" si="9"/>
        <v>-5563</v>
      </c>
      <c r="J121" s="15">
        <v>0</v>
      </c>
    </row>
    <row r="122" spans="1:10" s="17" customFormat="1" hidden="1" x14ac:dyDescent="0.25">
      <c r="A122" s="18" t="s">
        <v>241</v>
      </c>
      <c r="B122" s="13" t="s">
        <v>10</v>
      </c>
      <c r="C122" s="14">
        <v>480290</v>
      </c>
      <c r="D122" s="14" t="s">
        <v>242</v>
      </c>
      <c r="E122" s="15">
        <f>_xlfn.IFNA(VLOOKUP($C122,'[1]BALANCE DE PRUEBA.'!$B:$G,3,0),0)</f>
        <v>0</v>
      </c>
      <c r="F122" s="15">
        <v>0</v>
      </c>
      <c r="G122" s="15">
        <v>0</v>
      </c>
      <c r="H122" s="30">
        <f t="shared" si="5"/>
        <v>0</v>
      </c>
      <c r="I122" s="15">
        <f t="shared" si="9"/>
        <v>0</v>
      </c>
      <c r="J122" s="15">
        <v>0</v>
      </c>
    </row>
    <row r="123" spans="1:10" s="17" customFormat="1" hidden="1" x14ac:dyDescent="0.25">
      <c r="A123" s="13" t="s">
        <v>243</v>
      </c>
      <c r="B123" s="13" t="s">
        <v>10</v>
      </c>
      <c r="C123" s="14">
        <v>480815</v>
      </c>
      <c r="D123" s="14" t="s">
        <v>244</v>
      </c>
      <c r="E123" s="15">
        <f>_xlfn.IFNA(VLOOKUP($C123,'[1]BALANCE DE PRUEBA.'!$B:$G,3,0),0)</f>
        <v>0</v>
      </c>
      <c r="F123" s="15">
        <v>0</v>
      </c>
      <c r="G123" s="15">
        <v>0</v>
      </c>
      <c r="H123" s="30">
        <f t="shared" si="5"/>
        <v>0</v>
      </c>
      <c r="I123" s="15">
        <f t="shared" si="9"/>
        <v>0</v>
      </c>
      <c r="J123" s="15">
        <v>0</v>
      </c>
    </row>
    <row r="124" spans="1:10" s="17" customFormat="1" x14ac:dyDescent="0.25">
      <c r="A124" s="13" t="s">
        <v>245</v>
      </c>
      <c r="B124" s="13" t="s">
        <v>10</v>
      </c>
      <c r="C124" s="14">
        <v>480817</v>
      </c>
      <c r="D124" s="14" t="s">
        <v>246</v>
      </c>
      <c r="E124" s="15">
        <f>_xlfn.IFNA(VLOOKUP($C124,'[1]BALANCE DE PRUEBA.'!$B:$G,3,0),0)</f>
        <v>-3250000</v>
      </c>
      <c r="F124" s="15">
        <v>0</v>
      </c>
      <c r="G124" s="15">
        <v>650000</v>
      </c>
      <c r="H124" s="30">
        <f t="shared" si="5"/>
        <v>-3900000</v>
      </c>
      <c r="I124" s="15">
        <f t="shared" si="9"/>
        <v>-3900000</v>
      </c>
      <c r="J124" s="15">
        <v>0</v>
      </c>
    </row>
    <row r="125" spans="1:10" s="17" customFormat="1" hidden="1" x14ac:dyDescent="0.25">
      <c r="A125" s="13" t="s">
        <v>247</v>
      </c>
      <c r="B125" s="13" t="s">
        <v>10</v>
      </c>
      <c r="C125" s="14">
        <v>480825</v>
      </c>
      <c r="D125" s="14" t="s">
        <v>248</v>
      </c>
      <c r="E125" s="15">
        <f>_xlfn.IFNA(VLOOKUP($C125,'[1]BALANCE DE PRUEBA.'!$B:$G,3,0),0)</f>
        <v>0</v>
      </c>
      <c r="F125" s="15">
        <v>0</v>
      </c>
      <c r="G125" s="15">
        <v>0</v>
      </c>
      <c r="H125" s="30">
        <f t="shared" si="5"/>
        <v>0</v>
      </c>
      <c r="I125" s="15">
        <f t="shared" si="9"/>
        <v>0</v>
      </c>
      <c r="J125" s="15">
        <v>0</v>
      </c>
    </row>
    <row r="126" spans="1:10" s="17" customFormat="1" hidden="1" x14ac:dyDescent="0.25">
      <c r="A126" s="13" t="s">
        <v>249</v>
      </c>
      <c r="B126" s="13" t="s">
        <v>10</v>
      </c>
      <c r="C126" s="14">
        <v>480827</v>
      </c>
      <c r="D126" s="14" t="s">
        <v>250</v>
      </c>
      <c r="E126" s="15">
        <f>_xlfn.IFNA(VLOOKUP($C126,'[1]BALANCE DE PRUEBA.'!$B:$G,3,0),0)</f>
        <v>0</v>
      </c>
      <c r="F126" s="15">
        <v>0</v>
      </c>
      <c r="G126" s="15">
        <v>0</v>
      </c>
      <c r="H126" s="30">
        <f t="shared" si="5"/>
        <v>0</v>
      </c>
      <c r="I126" s="15">
        <f t="shared" si="9"/>
        <v>0</v>
      </c>
      <c r="J126" s="15">
        <v>0</v>
      </c>
    </row>
    <row r="127" spans="1:10" s="17" customFormat="1" hidden="1" x14ac:dyDescent="0.25">
      <c r="A127" s="13" t="s">
        <v>251</v>
      </c>
      <c r="B127" s="13" t="s">
        <v>10</v>
      </c>
      <c r="C127" s="14">
        <v>480890</v>
      </c>
      <c r="D127" s="14" t="s">
        <v>252</v>
      </c>
      <c r="E127" s="15">
        <f>_xlfn.IFNA(VLOOKUP($C127,'[1]BALANCE DE PRUEBA.'!$B:$G,3,0),0)</f>
        <v>0</v>
      </c>
      <c r="F127" s="15">
        <v>0</v>
      </c>
      <c r="G127" s="15">
        <v>0</v>
      </c>
      <c r="H127" s="30">
        <f t="shared" si="5"/>
        <v>0</v>
      </c>
      <c r="I127" s="15">
        <f t="shared" si="9"/>
        <v>0</v>
      </c>
      <c r="J127" s="15">
        <v>0</v>
      </c>
    </row>
    <row r="128" spans="1:10" s="17" customFormat="1" hidden="1" x14ac:dyDescent="0.25">
      <c r="A128" s="13" t="s">
        <v>253</v>
      </c>
      <c r="B128" s="13" t="s">
        <v>10</v>
      </c>
      <c r="C128" s="14">
        <v>510305</v>
      </c>
      <c r="D128" s="14" t="s">
        <v>254</v>
      </c>
      <c r="E128" s="15">
        <f>_xlfn.IFNA(VLOOKUP($C128,'[1]BALANCE DE PRUEBA.'!$B:$G,3,0),0)</f>
        <v>0</v>
      </c>
      <c r="F128" s="15">
        <v>0</v>
      </c>
      <c r="G128" s="15">
        <v>0</v>
      </c>
      <c r="H128" s="30">
        <f t="shared" si="5"/>
        <v>0</v>
      </c>
      <c r="I128" s="15">
        <f t="shared" si="9"/>
        <v>0</v>
      </c>
      <c r="J128" s="15">
        <v>0</v>
      </c>
    </row>
    <row r="129" spans="1:10" s="17" customFormat="1" hidden="1" x14ac:dyDescent="0.25">
      <c r="A129" s="13" t="s">
        <v>255</v>
      </c>
      <c r="B129" s="13" t="s">
        <v>10</v>
      </c>
      <c r="C129" s="14">
        <v>510801</v>
      </c>
      <c r="D129" s="14" t="s">
        <v>256</v>
      </c>
      <c r="E129" s="15">
        <f>_xlfn.IFNA(VLOOKUP($C129,'[1]BALANCE DE PRUEBA.'!$B:$G,3,0),0)</f>
        <v>0</v>
      </c>
      <c r="F129" s="15">
        <v>0</v>
      </c>
      <c r="G129" s="15">
        <v>0</v>
      </c>
      <c r="H129" s="30">
        <f t="shared" si="5"/>
        <v>0</v>
      </c>
      <c r="I129" s="15">
        <f t="shared" si="9"/>
        <v>0</v>
      </c>
      <c r="J129" s="15">
        <v>0</v>
      </c>
    </row>
    <row r="130" spans="1:10" s="17" customFormat="1" hidden="1" x14ac:dyDescent="0.25">
      <c r="A130" s="13" t="s">
        <v>257</v>
      </c>
      <c r="B130" s="13" t="s">
        <v>10</v>
      </c>
      <c r="C130" s="14">
        <v>511106</v>
      </c>
      <c r="D130" s="14" t="s">
        <v>258</v>
      </c>
      <c r="E130" s="15">
        <f>_xlfn.IFNA(VLOOKUP($C130,'[1]BALANCE DE PRUEBA.'!$B:$G,3,0),0)</f>
        <v>0</v>
      </c>
      <c r="F130" s="15">
        <v>0</v>
      </c>
      <c r="G130" s="15">
        <v>0</v>
      </c>
      <c r="H130" s="30">
        <f t="shared" si="5"/>
        <v>0</v>
      </c>
      <c r="I130" s="15">
        <f t="shared" si="9"/>
        <v>0</v>
      </c>
      <c r="J130" s="15">
        <v>0</v>
      </c>
    </row>
    <row r="131" spans="1:10" s="17" customFormat="1" hidden="1" x14ac:dyDescent="0.25">
      <c r="A131" s="13" t="s">
        <v>259</v>
      </c>
      <c r="B131" s="13" t="s">
        <v>10</v>
      </c>
      <c r="C131" s="14">
        <v>511113</v>
      </c>
      <c r="D131" s="14" t="s">
        <v>260</v>
      </c>
      <c r="E131" s="15">
        <f>_xlfn.IFNA(VLOOKUP($C131,'[1]BALANCE DE PRUEBA.'!$B:$G,3,0),0)</f>
        <v>0</v>
      </c>
      <c r="F131" s="15">
        <v>0</v>
      </c>
      <c r="G131" s="15">
        <v>0</v>
      </c>
      <c r="H131" s="30">
        <f t="shared" si="5"/>
        <v>0</v>
      </c>
      <c r="I131" s="15">
        <f t="shared" si="9"/>
        <v>0</v>
      </c>
      <c r="J131" s="15">
        <v>0</v>
      </c>
    </row>
    <row r="132" spans="1:10" s="17" customFormat="1" x14ac:dyDescent="0.25">
      <c r="A132" s="13" t="s">
        <v>261</v>
      </c>
      <c r="B132" s="13" t="s">
        <v>10</v>
      </c>
      <c r="C132" s="14">
        <v>511114</v>
      </c>
      <c r="D132" s="14" t="s">
        <v>262</v>
      </c>
      <c r="E132" s="15">
        <f>_xlfn.IFNA(VLOOKUP($C132,'[1]BALANCE DE PRUEBA.'!$B:$G,3,0),0)</f>
        <v>18488108</v>
      </c>
      <c r="F132" s="15">
        <v>0</v>
      </c>
      <c r="G132" s="15">
        <v>0</v>
      </c>
      <c r="H132" s="30">
        <f t="shared" si="5"/>
        <v>18488108</v>
      </c>
      <c r="I132" s="15">
        <f t="shared" si="9"/>
        <v>18488108</v>
      </c>
      <c r="J132" s="15">
        <v>0</v>
      </c>
    </row>
    <row r="133" spans="1:10" s="17" customFormat="1" x14ac:dyDescent="0.25">
      <c r="A133" s="13" t="s">
        <v>263</v>
      </c>
      <c r="B133" s="13" t="s">
        <v>10</v>
      </c>
      <c r="C133" s="14">
        <v>511115</v>
      </c>
      <c r="D133" s="14" t="s">
        <v>264</v>
      </c>
      <c r="E133" s="15">
        <f>_xlfn.IFNA(VLOOKUP($C133,'[1]BALANCE DE PRUEBA.'!$B:$G,3,0),0)</f>
        <v>12655000</v>
      </c>
      <c r="F133" s="15">
        <v>0</v>
      </c>
      <c r="G133" s="15">
        <v>0</v>
      </c>
      <c r="H133" s="15">
        <f t="shared" si="5"/>
        <v>12655000</v>
      </c>
      <c r="I133" s="15">
        <f t="shared" si="9"/>
        <v>12655000</v>
      </c>
      <c r="J133" s="15">
        <v>0</v>
      </c>
    </row>
    <row r="134" spans="1:10" s="17" customFormat="1" hidden="1" x14ac:dyDescent="0.25">
      <c r="A134" s="13" t="s">
        <v>265</v>
      </c>
      <c r="B134" s="13" t="s">
        <v>10</v>
      </c>
      <c r="C134" s="14">
        <v>511116</v>
      </c>
      <c r="D134" s="14" t="s">
        <v>266</v>
      </c>
      <c r="E134" s="15">
        <f>_xlfn.IFNA(VLOOKUP($C134,'[1]BALANCE DE PRUEBA.'!$B:$G,3,0),0)</f>
        <v>0</v>
      </c>
      <c r="F134" s="15">
        <v>0</v>
      </c>
      <c r="G134" s="15">
        <v>0</v>
      </c>
      <c r="H134" s="15">
        <f t="shared" si="5"/>
        <v>0</v>
      </c>
      <c r="I134" s="15">
        <f t="shared" si="9"/>
        <v>0</v>
      </c>
      <c r="J134" s="15">
        <v>0</v>
      </c>
    </row>
    <row r="135" spans="1:10" s="17" customFormat="1" hidden="1" x14ac:dyDescent="0.25">
      <c r="A135" s="13" t="s">
        <v>267</v>
      </c>
      <c r="B135" s="13" t="s">
        <v>10</v>
      </c>
      <c r="C135" s="14">
        <v>511117</v>
      </c>
      <c r="D135" s="14" t="s">
        <v>268</v>
      </c>
      <c r="E135" s="15">
        <f>_xlfn.IFNA(VLOOKUP($C135,'[1]BALANCE DE PRUEBA.'!$B:$G,3,0),0)</f>
        <v>0</v>
      </c>
      <c r="F135" s="15">
        <v>0</v>
      </c>
      <c r="G135" s="15">
        <v>0</v>
      </c>
      <c r="H135" s="15">
        <f t="shared" si="5"/>
        <v>0</v>
      </c>
      <c r="I135" s="15">
        <f t="shared" si="9"/>
        <v>0</v>
      </c>
      <c r="J135" s="15">
        <v>0</v>
      </c>
    </row>
    <row r="136" spans="1:10" s="17" customFormat="1" hidden="1" x14ac:dyDescent="0.25">
      <c r="A136" s="13" t="s">
        <v>269</v>
      </c>
      <c r="B136" s="13" t="s">
        <v>10</v>
      </c>
      <c r="C136" s="14">
        <v>511118</v>
      </c>
      <c r="D136" s="14" t="s">
        <v>270</v>
      </c>
      <c r="E136" s="15">
        <f>_xlfn.IFNA(VLOOKUP($C136,'[1]BALANCE DE PRUEBA.'!$B:$G,3,0),0)</f>
        <v>0</v>
      </c>
      <c r="F136" s="15">
        <v>0</v>
      </c>
      <c r="G136" s="15">
        <v>0</v>
      </c>
      <c r="H136" s="15">
        <f t="shared" ref="H136:H199" si="10">+E136+F136-G136</f>
        <v>0</v>
      </c>
      <c r="I136" s="15">
        <f t="shared" si="9"/>
        <v>0</v>
      </c>
      <c r="J136" s="15">
        <v>0</v>
      </c>
    </row>
    <row r="137" spans="1:10" s="17" customFormat="1" x14ac:dyDescent="0.25">
      <c r="A137" s="13" t="s">
        <v>271</v>
      </c>
      <c r="B137" s="13" t="s">
        <v>10</v>
      </c>
      <c r="C137" s="14">
        <v>511121</v>
      </c>
      <c r="D137" s="14" t="s">
        <v>272</v>
      </c>
      <c r="E137" s="15">
        <f>_xlfn.IFNA(VLOOKUP($C137,'[1]BALANCE DE PRUEBA.'!$B:$G,3,0),0)</f>
        <v>3500000</v>
      </c>
      <c r="F137" s="15">
        <v>0</v>
      </c>
      <c r="G137" s="15">
        <v>0</v>
      </c>
      <c r="H137" s="15">
        <f t="shared" si="10"/>
        <v>3500000</v>
      </c>
      <c r="I137" s="15">
        <f t="shared" si="9"/>
        <v>3500000</v>
      </c>
      <c r="J137" s="15">
        <v>0</v>
      </c>
    </row>
    <row r="138" spans="1:10" s="17" customFormat="1" hidden="1" x14ac:dyDescent="0.25">
      <c r="A138" s="13" t="s">
        <v>273</v>
      </c>
      <c r="B138" s="13" t="s">
        <v>10</v>
      </c>
      <c r="C138" s="14">
        <v>511122</v>
      </c>
      <c r="D138" s="14" t="s">
        <v>274</v>
      </c>
      <c r="E138" s="15">
        <f>_xlfn.IFNA(VLOOKUP($C138,'[1]BALANCE DE PRUEBA.'!$B:$G,3,0),0)</f>
        <v>0</v>
      </c>
      <c r="F138" s="15">
        <v>0</v>
      </c>
      <c r="G138" s="15">
        <v>0</v>
      </c>
      <c r="H138" s="15">
        <f t="shared" si="10"/>
        <v>0</v>
      </c>
      <c r="I138" s="15">
        <f t="shared" si="9"/>
        <v>0</v>
      </c>
      <c r="J138" s="15">
        <v>0</v>
      </c>
    </row>
    <row r="139" spans="1:10" s="17" customFormat="1" hidden="1" x14ac:dyDescent="0.25">
      <c r="A139" s="13" t="s">
        <v>275</v>
      </c>
      <c r="B139" s="13" t="s">
        <v>10</v>
      </c>
      <c r="C139" s="14">
        <v>511123</v>
      </c>
      <c r="D139" s="14" t="s">
        <v>276</v>
      </c>
      <c r="E139" s="15">
        <f>_xlfn.IFNA(VLOOKUP($C139,'[1]BALANCE DE PRUEBA.'!$B:$G,3,0),0)</f>
        <v>0</v>
      </c>
      <c r="F139" s="15">
        <v>0</v>
      </c>
      <c r="G139" s="15">
        <v>0</v>
      </c>
      <c r="H139" s="15">
        <f t="shared" si="10"/>
        <v>0</v>
      </c>
      <c r="I139" s="15">
        <f t="shared" si="9"/>
        <v>0</v>
      </c>
      <c r="J139" s="15">
        <v>0</v>
      </c>
    </row>
    <row r="140" spans="1:10" s="17" customFormat="1" x14ac:dyDescent="0.25">
      <c r="A140" s="13" t="s">
        <v>277</v>
      </c>
      <c r="B140" s="13" t="s">
        <v>10</v>
      </c>
      <c r="C140" s="14">
        <v>511125</v>
      </c>
      <c r="D140" s="14" t="s">
        <v>278</v>
      </c>
      <c r="E140" s="15">
        <f>_xlfn.IFNA(VLOOKUP($C140,'[1]BALANCE DE PRUEBA.'!$B:$G,3,0),0)</f>
        <v>4624927</v>
      </c>
      <c r="F140" s="15">
        <v>0</v>
      </c>
      <c r="G140" s="15">
        <v>0</v>
      </c>
      <c r="H140" s="15">
        <f t="shared" si="10"/>
        <v>4624927</v>
      </c>
      <c r="I140" s="15">
        <f t="shared" si="9"/>
        <v>4624927</v>
      </c>
      <c r="J140" s="15">
        <v>0</v>
      </c>
    </row>
    <row r="141" spans="1:10" s="17" customFormat="1" hidden="1" x14ac:dyDescent="0.25">
      <c r="A141" s="13" t="s">
        <v>279</v>
      </c>
      <c r="B141" s="13" t="s">
        <v>10</v>
      </c>
      <c r="C141" s="14">
        <v>511131</v>
      </c>
      <c r="D141" s="14" t="s">
        <v>280</v>
      </c>
      <c r="E141" s="15">
        <f>_xlfn.IFNA(VLOOKUP($C141,'[1]BALANCE DE PRUEBA.'!$B:$G,3,0),0)</f>
        <v>0</v>
      </c>
      <c r="F141" s="15">
        <v>0</v>
      </c>
      <c r="G141" s="15">
        <v>0</v>
      </c>
      <c r="H141" s="15">
        <f t="shared" si="10"/>
        <v>0</v>
      </c>
      <c r="I141" s="15">
        <f t="shared" si="9"/>
        <v>0</v>
      </c>
      <c r="J141" s="15">
        <v>0</v>
      </c>
    </row>
    <row r="142" spans="1:10" s="17" customFormat="1" hidden="1" x14ac:dyDescent="0.25">
      <c r="A142" s="13" t="s">
        <v>281</v>
      </c>
      <c r="B142" s="13" t="s">
        <v>10</v>
      </c>
      <c r="C142" s="14">
        <v>511136</v>
      </c>
      <c r="D142" s="14" t="s">
        <v>282</v>
      </c>
      <c r="E142" s="15">
        <f>_xlfn.IFNA(VLOOKUP($C142,'[1]BALANCE DE PRUEBA.'!$B:$G,3,0),0)</f>
        <v>0</v>
      </c>
      <c r="F142" s="15">
        <v>0</v>
      </c>
      <c r="G142" s="15">
        <v>0</v>
      </c>
      <c r="H142" s="15">
        <f t="shared" si="10"/>
        <v>0</v>
      </c>
      <c r="I142" s="15">
        <f t="shared" si="9"/>
        <v>0</v>
      </c>
      <c r="J142" s="15">
        <v>0</v>
      </c>
    </row>
    <row r="143" spans="1:10" s="17" customFormat="1" x14ac:dyDescent="0.25">
      <c r="A143" s="13" t="s">
        <v>283</v>
      </c>
      <c r="B143" s="13" t="s">
        <v>10</v>
      </c>
      <c r="C143" s="14">
        <v>511137</v>
      </c>
      <c r="D143" s="14" t="s">
        <v>284</v>
      </c>
      <c r="E143" s="15">
        <f>_xlfn.IFNA(VLOOKUP($C143,'[1]BALANCE DE PRUEBA.'!$B:$G,3,0),0)</f>
        <v>3080000</v>
      </c>
      <c r="F143" s="15">
        <v>0</v>
      </c>
      <c r="G143" s="15">
        <v>0</v>
      </c>
      <c r="H143" s="15">
        <f t="shared" si="10"/>
        <v>3080000</v>
      </c>
      <c r="I143" s="15">
        <f t="shared" si="9"/>
        <v>3080000</v>
      </c>
      <c r="J143" s="15">
        <v>0</v>
      </c>
    </row>
    <row r="144" spans="1:10" s="17" customFormat="1" hidden="1" x14ac:dyDescent="0.25">
      <c r="A144" s="13" t="s">
        <v>285</v>
      </c>
      <c r="B144" s="13" t="s">
        <v>10</v>
      </c>
      <c r="C144" s="14">
        <v>511139</v>
      </c>
      <c r="D144" s="14" t="s">
        <v>286</v>
      </c>
      <c r="E144" s="15">
        <f>_xlfn.IFNA(VLOOKUP($C144,'[1]BALANCE DE PRUEBA.'!$B:$G,3,0),0)</f>
        <v>0</v>
      </c>
      <c r="F144" s="15">
        <v>0</v>
      </c>
      <c r="G144" s="15">
        <v>0</v>
      </c>
      <c r="H144" s="15">
        <f t="shared" si="10"/>
        <v>0</v>
      </c>
      <c r="I144" s="15">
        <f t="shared" si="9"/>
        <v>0</v>
      </c>
      <c r="J144" s="15">
        <v>0</v>
      </c>
    </row>
    <row r="145" spans="1:10" s="17" customFormat="1" hidden="1" x14ac:dyDescent="0.25">
      <c r="A145" s="13" t="s">
        <v>287</v>
      </c>
      <c r="B145" s="13" t="s">
        <v>10</v>
      </c>
      <c r="C145" s="14">
        <v>511141</v>
      </c>
      <c r="D145" s="14" t="s">
        <v>288</v>
      </c>
      <c r="E145" s="15">
        <f>_xlfn.IFNA(VLOOKUP($C145,'[1]BALANCE DE PRUEBA.'!$B:$G,3,0),0)</f>
        <v>0</v>
      </c>
      <c r="F145" s="15">
        <v>0</v>
      </c>
      <c r="G145" s="15">
        <v>0</v>
      </c>
      <c r="H145" s="15">
        <f t="shared" si="10"/>
        <v>0</v>
      </c>
      <c r="I145" s="15">
        <f t="shared" si="9"/>
        <v>0</v>
      </c>
      <c r="J145" s="15">
        <v>0</v>
      </c>
    </row>
    <row r="146" spans="1:10" s="17" customFormat="1" hidden="1" x14ac:dyDescent="0.25">
      <c r="A146" s="13" t="s">
        <v>289</v>
      </c>
      <c r="B146" s="13" t="s">
        <v>10</v>
      </c>
      <c r="C146" s="14">
        <v>511146</v>
      </c>
      <c r="D146" s="14" t="s">
        <v>290</v>
      </c>
      <c r="E146" s="15">
        <f>_xlfn.IFNA(VLOOKUP($C146,'[1]BALANCE DE PRUEBA.'!$B:$G,3,0),0)</f>
        <v>0</v>
      </c>
      <c r="F146" s="15">
        <v>0</v>
      </c>
      <c r="G146" s="15">
        <v>0</v>
      </c>
      <c r="H146" s="15">
        <f t="shared" si="10"/>
        <v>0</v>
      </c>
      <c r="I146" s="15">
        <f t="shared" si="9"/>
        <v>0</v>
      </c>
      <c r="J146" s="15">
        <v>0</v>
      </c>
    </row>
    <row r="147" spans="1:10" s="17" customFormat="1" hidden="1" x14ac:dyDescent="0.25">
      <c r="A147" s="13" t="s">
        <v>291</v>
      </c>
      <c r="B147" s="13" t="s">
        <v>10</v>
      </c>
      <c r="C147" s="14">
        <v>511150</v>
      </c>
      <c r="D147" s="14" t="s">
        <v>292</v>
      </c>
      <c r="E147" s="15">
        <f>_xlfn.IFNA(VLOOKUP($C147,'[1]BALANCE DE PRUEBA.'!$B:$G,3,0),0)</f>
        <v>0</v>
      </c>
      <c r="F147" s="15">
        <v>0</v>
      </c>
      <c r="G147" s="15">
        <v>0</v>
      </c>
      <c r="H147" s="15">
        <f t="shared" si="10"/>
        <v>0</v>
      </c>
      <c r="I147" s="15">
        <f t="shared" si="9"/>
        <v>0</v>
      </c>
      <c r="J147" s="15">
        <v>0</v>
      </c>
    </row>
    <row r="148" spans="1:10" s="17" customFormat="1" hidden="1" x14ac:dyDescent="0.25">
      <c r="A148" s="13" t="s">
        <v>293</v>
      </c>
      <c r="B148" s="13" t="s">
        <v>10</v>
      </c>
      <c r="C148" s="14">
        <v>511155</v>
      </c>
      <c r="D148" s="14" t="s">
        <v>294</v>
      </c>
      <c r="E148" s="15">
        <f>_xlfn.IFNA(VLOOKUP($C148,'[1]BALANCE DE PRUEBA.'!$B:$G,3,0),0)</f>
        <v>0</v>
      </c>
      <c r="F148" s="15">
        <v>0</v>
      </c>
      <c r="G148" s="15">
        <v>0</v>
      </c>
      <c r="H148" s="15">
        <f t="shared" si="10"/>
        <v>0</v>
      </c>
      <c r="I148" s="15">
        <f t="shared" si="9"/>
        <v>0</v>
      </c>
      <c r="J148" s="15">
        <v>0</v>
      </c>
    </row>
    <row r="149" spans="1:10" s="17" customFormat="1" hidden="1" x14ac:dyDescent="0.25">
      <c r="A149" s="13" t="s">
        <v>295</v>
      </c>
      <c r="B149" s="13" t="s">
        <v>10</v>
      </c>
      <c r="C149" s="14">
        <v>511158</v>
      </c>
      <c r="D149" s="14" t="s">
        <v>296</v>
      </c>
      <c r="E149" s="15">
        <f>_xlfn.IFNA(VLOOKUP($C149,'[1]BALANCE DE PRUEBA.'!$B:$G,3,0),0)</f>
        <v>0</v>
      </c>
      <c r="F149" s="15">
        <v>0</v>
      </c>
      <c r="G149" s="15">
        <v>0</v>
      </c>
      <c r="H149" s="15">
        <f t="shared" si="10"/>
        <v>0</v>
      </c>
      <c r="I149" s="15">
        <f t="shared" si="9"/>
        <v>0</v>
      </c>
      <c r="J149" s="15">
        <v>0</v>
      </c>
    </row>
    <row r="150" spans="1:10" s="17" customFormat="1" hidden="1" x14ac:dyDescent="0.25">
      <c r="A150" s="13" t="s">
        <v>297</v>
      </c>
      <c r="B150" s="13" t="s">
        <v>10</v>
      </c>
      <c r="C150" s="14">
        <v>511159</v>
      </c>
      <c r="D150" s="14" t="s">
        <v>298</v>
      </c>
      <c r="E150" s="15">
        <f>_xlfn.IFNA(VLOOKUP($C150,'[1]BALANCE DE PRUEBA.'!$B:$G,3,0),0)</f>
        <v>0</v>
      </c>
      <c r="F150" s="15">
        <v>0</v>
      </c>
      <c r="G150" s="15">
        <v>0</v>
      </c>
      <c r="H150" s="15">
        <f t="shared" si="10"/>
        <v>0</v>
      </c>
      <c r="I150" s="15">
        <f t="shared" si="9"/>
        <v>0</v>
      </c>
      <c r="J150" s="15">
        <v>0</v>
      </c>
    </row>
    <row r="151" spans="1:10" s="17" customFormat="1" hidden="1" x14ac:dyDescent="0.25">
      <c r="A151" s="13" t="s">
        <v>299</v>
      </c>
      <c r="B151" s="13" t="s">
        <v>10</v>
      </c>
      <c r="C151" s="14">
        <v>511178</v>
      </c>
      <c r="D151" s="14" t="s">
        <v>300</v>
      </c>
      <c r="E151" s="15">
        <f>_xlfn.IFNA(VLOOKUP($C151,'[1]BALANCE DE PRUEBA.'!$B:$G,3,0),0)</f>
        <v>0</v>
      </c>
      <c r="F151" s="15">
        <v>0</v>
      </c>
      <c r="G151" s="15">
        <v>0</v>
      </c>
      <c r="H151" s="15">
        <f t="shared" si="10"/>
        <v>0</v>
      </c>
      <c r="I151" s="15">
        <f t="shared" si="9"/>
        <v>0</v>
      </c>
      <c r="J151" s="15">
        <v>0</v>
      </c>
    </row>
    <row r="152" spans="1:10" s="17" customFormat="1" x14ac:dyDescent="0.25">
      <c r="A152" s="13" t="s">
        <v>301</v>
      </c>
      <c r="B152" s="13" t="s">
        <v>10</v>
      </c>
      <c r="C152" s="14">
        <v>511179</v>
      </c>
      <c r="D152" s="14" t="s">
        <v>302</v>
      </c>
      <c r="E152" s="15">
        <f>_xlfn.IFNA(VLOOKUP($C152,'[1]BALANCE DE PRUEBA.'!$B:$G,3,0),0)</f>
        <v>10376000</v>
      </c>
      <c r="F152" s="15">
        <v>1150000</v>
      </c>
      <c r="G152" s="15">
        <v>0</v>
      </c>
      <c r="H152" s="15">
        <f t="shared" si="10"/>
        <v>11526000</v>
      </c>
      <c r="I152" s="15">
        <f t="shared" si="9"/>
        <v>11526000</v>
      </c>
      <c r="J152" s="15">
        <v>0</v>
      </c>
    </row>
    <row r="153" spans="1:10" s="17" customFormat="1" hidden="1" x14ac:dyDescent="0.25">
      <c r="A153" s="13" t="s">
        <v>303</v>
      </c>
      <c r="B153" s="13" t="s">
        <v>10</v>
      </c>
      <c r="C153" s="14">
        <v>511180</v>
      </c>
      <c r="D153" s="14" t="s">
        <v>304</v>
      </c>
      <c r="E153" s="15">
        <f>_xlfn.IFNA(VLOOKUP($C153,'[1]BALANCE DE PRUEBA.'!$B:$G,3,0),0)</f>
        <v>0</v>
      </c>
      <c r="F153" s="15">
        <v>0</v>
      </c>
      <c r="G153" s="15">
        <v>0</v>
      </c>
      <c r="H153" s="15">
        <f t="shared" si="10"/>
        <v>0</v>
      </c>
      <c r="I153" s="15">
        <f t="shared" si="9"/>
        <v>0</v>
      </c>
      <c r="J153" s="15">
        <v>0</v>
      </c>
    </row>
    <row r="154" spans="1:10" s="17" customFormat="1" hidden="1" x14ac:dyDescent="0.25">
      <c r="A154" s="13" t="s">
        <v>305</v>
      </c>
      <c r="B154" s="13" t="s">
        <v>10</v>
      </c>
      <c r="C154" s="14">
        <v>511190</v>
      </c>
      <c r="D154" s="14" t="s">
        <v>306</v>
      </c>
      <c r="E154" s="15">
        <f>_xlfn.IFNA(VLOOKUP($C154,'[1]BALANCE DE PRUEBA.'!$B:$G,3,0),0)</f>
        <v>0</v>
      </c>
      <c r="F154" s="15">
        <v>0</v>
      </c>
      <c r="G154" s="15">
        <v>0</v>
      </c>
      <c r="H154" s="15">
        <f t="shared" si="10"/>
        <v>0</v>
      </c>
      <c r="I154" s="15">
        <f t="shared" si="9"/>
        <v>0</v>
      </c>
      <c r="J154" s="15">
        <v>0</v>
      </c>
    </row>
    <row r="155" spans="1:10" s="17" customFormat="1" hidden="1" x14ac:dyDescent="0.25">
      <c r="A155" s="13" t="s">
        <v>307</v>
      </c>
      <c r="B155" s="13" t="s">
        <v>10</v>
      </c>
      <c r="C155" s="14">
        <v>512010</v>
      </c>
      <c r="D155" s="14" t="s">
        <v>308</v>
      </c>
      <c r="E155" s="15">
        <f>_xlfn.IFNA(VLOOKUP($C155,'[1]BALANCE DE PRUEBA.'!$B:$G,3,0),0)</f>
        <v>0</v>
      </c>
      <c r="F155" s="15">
        <v>0</v>
      </c>
      <c r="G155" s="15">
        <v>0</v>
      </c>
      <c r="H155" s="15">
        <f t="shared" si="10"/>
        <v>0</v>
      </c>
      <c r="I155" s="15">
        <f t="shared" si="9"/>
        <v>0</v>
      </c>
      <c r="J155" s="15">
        <v>0</v>
      </c>
    </row>
    <row r="156" spans="1:10" s="17" customFormat="1" hidden="1" x14ac:dyDescent="0.25">
      <c r="A156" s="13" t="s">
        <v>309</v>
      </c>
      <c r="B156" s="13" t="s">
        <v>10</v>
      </c>
      <c r="C156" s="14">
        <v>512017</v>
      </c>
      <c r="D156" s="14" t="s">
        <v>310</v>
      </c>
      <c r="E156" s="15">
        <f>_xlfn.IFNA(VLOOKUP($C156,'[1]BALANCE DE PRUEBA.'!$B:$G,3,0),0)</f>
        <v>0</v>
      </c>
      <c r="F156" s="15">
        <v>0</v>
      </c>
      <c r="G156" s="15">
        <v>0</v>
      </c>
      <c r="H156" s="15">
        <f t="shared" si="10"/>
        <v>0</v>
      </c>
      <c r="I156" s="15">
        <f t="shared" si="9"/>
        <v>0</v>
      </c>
      <c r="J156" s="15">
        <v>0</v>
      </c>
    </row>
    <row r="157" spans="1:10" s="17" customFormat="1" hidden="1" x14ac:dyDescent="0.25">
      <c r="A157" s="13" t="s">
        <v>311</v>
      </c>
      <c r="B157" s="13" t="s">
        <v>10</v>
      </c>
      <c r="C157" s="14">
        <v>512024</v>
      </c>
      <c r="D157" s="14" t="s">
        <v>312</v>
      </c>
      <c r="E157" s="15">
        <f>_xlfn.IFNA(VLOOKUP($C157,'[1]BALANCE DE PRUEBA.'!$B:$G,3,0),0)</f>
        <v>0</v>
      </c>
      <c r="F157" s="15">
        <v>0</v>
      </c>
      <c r="G157" s="15">
        <v>0</v>
      </c>
      <c r="H157" s="15">
        <f t="shared" si="10"/>
        <v>0</v>
      </c>
      <c r="I157" s="15">
        <f t="shared" si="9"/>
        <v>0</v>
      </c>
      <c r="J157" s="15">
        <v>0</v>
      </c>
    </row>
    <row r="158" spans="1:10" s="17" customFormat="1" hidden="1" x14ac:dyDescent="0.25">
      <c r="A158" s="13" t="s">
        <v>313</v>
      </c>
      <c r="B158" s="13" t="s">
        <v>10</v>
      </c>
      <c r="C158" s="14">
        <v>512027</v>
      </c>
      <c r="D158" s="14" t="s">
        <v>314</v>
      </c>
      <c r="E158" s="15">
        <f>_xlfn.IFNA(VLOOKUP($C158,'[1]BALANCE DE PRUEBA.'!$B:$G,3,0),0)</f>
        <v>0</v>
      </c>
      <c r="F158" s="15">
        <v>0</v>
      </c>
      <c r="G158" s="15">
        <v>0</v>
      </c>
      <c r="H158" s="15">
        <f t="shared" si="10"/>
        <v>0</v>
      </c>
      <c r="I158" s="15">
        <f t="shared" si="9"/>
        <v>0</v>
      </c>
      <c r="J158" s="15">
        <v>0</v>
      </c>
    </row>
    <row r="159" spans="1:10" s="17" customFormat="1" hidden="1" x14ac:dyDescent="0.25">
      <c r="A159" s="13" t="s">
        <v>315</v>
      </c>
      <c r="B159" s="13" t="s">
        <v>10</v>
      </c>
      <c r="C159" s="14">
        <v>512090</v>
      </c>
      <c r="D159" s="14" t="s">
        <v>316</v>
      </c>
      <c r="E159" s="15">
        <f>_xlfn.IFNA(VLOOKUP($C159,'[1]BALANCE DE PRUEBA.'!$B:$G,3,0),0)</f>
        <v>0</v>
      </c>
      <c r="F159" s="15">
        <v>0</v>
      </c>
      <c r="G159" s="15">
        <v>0</v>
      </c>
      <c r="H159" s="15">
        <f t="shared" si="10"/>
        <v>0</v>
      </c>
      <c r="I159" s="15">
        <f t="shared" si="9"/>
        <v>0</v>
      </c>
      <c r="J159" s="15">
        <v>0</v>
      </c>
    </row>
    <row r="160" spans="1:10" s="17" customFormat="1" hidden="1" x14ac:dyDescent="0.25">
      <c r="A160" s="13" t="s">
        <v>317</v>
      </c>
      <c r="B160" s="13" t="s">
        <v>10</v>
      </c>
      <c r="C160" s="14">
        <v>534790</v>
      </c>
      <c r="D160" s="14" t="s">
        <v>318</v>
      </c>
      <c r="E160" s="15">
        <f>_xlfn.IFNA(VLOOKUP($C160,'[1]BALANCE DE PRUEBA.'!$B:$G,3,0),0)</f>
        <v>0</v>
      </c>
      <c r="F160" s="15">
        <v>0</v>
      </c>
      <c r="G160" s="15">
        <v>0</v>
      </c>
      <c r="H160" s="15">
        <f t="shared" si="10"/>
        <v>0</v>
      </c>
      <c r="I160" s="15">
        <f t="shared" si="9"/>
        <v>0</v>
      </c>
      <c r="J160" s="15">
        <v>0</v>
      </c>
    </row>
    <row r="161" spans="1:10" s="17" customFormat="1" hidden="1" x14ac:dyDescent="0.25">
      <c r="A161" s="13" t="s">
        <v>319</v>
      </c>
      <c r="B161" s="13" t="s">
        <v>10</v>
      </c>
      <c r="C161" s="14">
        <v>535110</v>
      </c>
      <c r="D161" s="14" t="s">
        <v>320</v>
      </c>
      <c r="E161" s="15">
        <f>_xlfn.IFNA(VLOOKUP($C161,'[1]BALANCE DE PRUEBA.'!$B:$G,3,0),0)</f>
        <v>0</v>
      </c>
      <c r="F161" s="15">
        <v>0</v>
      </c>
      <c r="G161" s="15">
        <v>0</v>
      </c>
      <c r="H161" s="15">
        <f t="shared" si="10"/>
        <v>0</v>
      </c>
      <c r="I161" s="15">
        <f t="shared" si="9"/>
        <v>0</v>
      </c>
      <c r="J161" s="15">
        <v>0</v>
      </c>
    </row>
    <row r="162" spans="1:10" s="17" customFormat="1" hidden="1" x14ac:dyDescent="0.25">
      <c r="A162" s="13" t="s">
        <v>321</v>
      </c>
      <c r="B162" s="13" t="s">
        <v>10</v>
      </c>
      <c r="C162" s="14">
        <v>535111</v>
      </c>
      <c r="D162" s="14" t="s">
        <v>322</v>
      </c>
      <c r="E162" s="15">
        <f>_xlfn.IFNA(VLOOKUP($C162,'[1]BALANCE DE PRUEBA.'!$B:$G,3,0),0)</f>
        <v>0</v>
      </c>
      <c r="F162" s="15">
        <v>0</v>
      </c>
      <c r="G162" s="15">
        <v>0</v>
      </c>
      <c r="H162" s="15">
        <f t="shared" si="10"/>
        <v>0</v>
      </c>
      <c r="I162" s="15">
        <f t="shared" si="9"/>
        <v>0</v>
      </c>
      <c r="J162" s="15">
        <v>0</v>
      </c>
    </row>
    <row r="163" spans="1:10" s="17" customFormat="1" hidden="1" x14ac:dyDescent="0.25">
      <c r="A163" s="13" t="s">
        <v>323</v>
      </c>
      <c r="B163" s="13" t="s">
        <v>10</v>
      </c>
      <c r="C163" s="14">
        <v>536004</v>
      </c>
      <c r="D163" s="14" t="s">
        <v>324</v>
      </c>
      <c r="E163" s="15">
        <f>_xlfn.IFNA(VLOOKUP($C163,'[1]BALANCE DE PRUEBA.'!$B:$G,3,0),0)</f>
        <v>0</v>
      </c>
      <c r="F163" s="15">
        <v>0</v>
      </c>
      <c r="G163" s="15">
        <v>0</v>
      </c>
      <c r="H163" s="15">
        <f t="shared" si="10"/>
        <v>0</v>
      </c>
      <c r="I163" s="15">
        <f t="shared" si="9"/>
        <v>0</v>
      </c>
      <c r="J163" s="15">
        <v>0</v>
      </c>
    </row>
    <row r="164" spans="1:10" s="17" customFormat="1" hidden="1" x14ac:dyDescent="0.25">
      <c r="A164" s="13" t="s">
        <v>325</v>
      </c>
      <c r="B164" s="13" t="s">
        <v>10</v>
      </c>
      <c r="C164" s="14">
        <v>536005</v>
      </c>
      <c r="D164" s="14" t="s">
        <v>326</v>
      </c>
      <c r="E164" s="15">
        <f>_xlfn.IFNA(VLOOKUP($C164,'[1]BALANCE DE PRUEBA.'!$B:$G,3,0),0)</f>
        <v>0</v>
      </c>
      <c r="F164" s="15">
        <v>0</v>
      </c>
      <c r="G164" s="15">
        <v>0</v>
      </c>
      <c r="H164" s="15">
        <f t="shared" si="10"/>
        <v>0</v>
      </c>
      <c r="I164" s="15">
        <f t="shared" si="9"/>
        <v>0</v>
      </c>
      <c r="J164" s="15">
        <v>0</v>
      </c>
    </row>
    <row r="165" spans="1:10" s="17" customFormat="1" hidden="1" x14ac:dyDescent="0.25">
      <c r="A165" s="13" t="s">
        <v>327</v>
      </c>
      <c r="B165" s="13" t="s">
        <v>10</v>
      </c>
      <c r="C165" s="14">
        <v>536006</v>
      </c>
      <c r="D165" s="14" t="s">
        <v>328</v>
      </c>
      <c r="E165" s="15">
        <f>_xlfn.IFNA(VLOOKUP($C165,'[1]BALANCE DE PRUEBA.'!$B:$G,3,0),0)</f>
        <v>0</v>
      </c>
      <c r="F165" s="15">
        <v>0</v>
      </c>
      <c r="G165" s="15">
        <v>0</v>
      </c>
      <c r="H165" s="15">
        <f t="shared" si="10"/>
        <v>0</v>
      </c>
      <c r="I165" s="15">
        <f t="shared" si="9"/>
        <v>0</v>
      </c>
      <c r="J165" s="15">
        <v>0</v>
      </c>
    </row>
    <row r="166" spans="1:10" s="17" customFormat="1" x14ac:dyDescent="0.25">
      <c r="A166" s="13" t="s">
        <v>329</v>
      </c>
      <c r="B166" s="13" t="s">
        <v>10</v>
      </c>
      <c r="C166" s="14">
        <v>536007</v>
      </c>
      <c r="D166" s="14" t="s">
        <v>330</v>
      </c>
      <c r="E166" s="15">
        <f>_xlfn.IFNA(VLOOKUP($C166,'[1]BALANCE DE PRUEBA.'!$B:$G,3,0),0)</f>
        <v>876564</v>
      </c>
      <c r="F166" s="15">
        <v>146094</v>
      </c>
      <c r="G166" s="15">
        <v>0</v>
      </c>
      <c r="H166" s="15">
        <f t="shared" si="10"/>
        <v>1022658</v>
      </c>
      <c r="I166" s="15">
        <f t="shared" si="9"/>
        <v>1022658</v>
      </c>
      <c r="J166" s="15">
        <v>0</v>
      </c>
    </row>
    <row r="167" spans="1:10" s="17" customFormat="1" hidden="1" x14ac:dyDescent="0.25">
      <c r="A167" s="13" t="s">
        <v>331</v>
      </c>
      <c r="B167" s="13" t="s">
        <v>10</v>
      </c>
      <c r="C167" s="14">
        <v>536009</v>
      </c>
      <c r="D167" s="14" t="s">
        <v>332</v>
      </c>
      <c r="E167" s="15">
        <f>_xlfn.IFNA(VLOOKUP($C167,'[1]BALANCE DE PRUEBA.'!$B:$G,3,0),0)</f>
        <v>0</v>
      </c>
      <c r="F167" s="15">
        <v>0</v>
      </c>
      <c r="G167" s="15">
        <v>0</v>
      </c>
      <c r="H167" s="15">
        <f t="shared" si="10"/>
        <v>0</v>
      </c>
      <c r="I167" s="15">
        <f t="shared" si="9"/>
        <v>0</v>
      </c>
      <c r="J167" s="15">
        <v>0</v>
      </c>
    </row>
    <row r="168" spans="1:10" s="17" customFormat="1" hidden="1" x14ac:dyDescent="0.25">
      <c r="A168" s="13" t="s">
        <v>333</v>
      </c>
      <c r="B168" s="13" t="s">
        <v>10</v>
      </c>
      <c r="C168" s="14">
        <v>536012</v>
      </c>
      <c r="D168" s="14" t="s">
        <v>334</v>
      </c>
      <c r="E168" s="15">
        <f>_xlfn.IFNA(VLOOKUP($C168,'[1]BALANCE DE PRUEBA.'!$B:$G,3,0),0)</f>
        <v>0</v>
      </c>
      <c r="F168" s="15">
        <v>0</v>
      </c>
      <c r="G168" s="15">
        <v>0</v>
      </c>
      <c r="H168" s="15">
        <f t="shared" si="10"/>
        <v>0</v>
      </c>
      <c r="I168" s="15">
        <f t="shared" si="9"/>
        <v>0</v>
      </c>
      <c r="J168" s="15">
        <v>0</v>
      </c>
    </row>
    <row r="169" spans="1:10" s="17" customFormat="1" hidden="1" x14ac:dyDescent="0.25">
      <c r="A169" s="13" t="s">
        <v>335</v>
      </c>
      <c r="B169" s="13" t="s">
        <v>10</v>
      </c>
      <c r="C169" s="14">
        <v>536604</v>
      </c>
      <c r="D169" s="14" t="s">
        <v>336</v>
      </c>
      <c r="E169" s="15">
        <f>_xlfn.IFNA(VLOOKUP($C169,'[1]BALANCE DE PRUEBA.'!$B:$G,3,0),0)</f>
        <v>0</v>
      </c>
      <c r="F169" s="15">
        <v>0</v>
      </c>
      <c r="G169" s="15">
        <v>0</v>
      </c>
      <c r="H169" s="15">
        <f t="shared" si="10"/>
        <v>0</v>
      </c>
      <c r="I169" s="15">
        <f t="shared" si="9"/>
        <v>0</v>
      </c>
      <c r="J169" s="15">
        <v>0</v>
      </c>
    </row>
    <row r="170" spans="1:10" s="17" customFormat="1" hidden="1" x14ac:dyDescent="0.25">
      <c r="A170" s="13" t="s">
        <v>337</v>
      </c>
      <c r="B170" s="13" t="s">
        <v>10</v>
      </c>
      <c r="C170" s="14">
        <v>536605</v>
      </c>
      <c r="D170" s="14" t="s">
        <v>338</v>
      </c>
      <c r="E170" s="15">
        <f>_xlfn.IFNA(VLOOKUP($C170,'[1]BALANCE DE PRUEBA.'!$B:$G,3,0),0)</f>
        <v>0</v>
      </c>
      <c r="F170" s="15">
        <v>0</v>
      </c>
      <c r="G170" s="15">
        <v>0</v>
      </c>
      <c r="H170" s="15">
        <f t="shared" si="10"/>
        <v>0</v>
      </c>
      <c r="I170" s="15">
        <f t="shared" si="9"/>
        <v>0</v>
      </c>
      <c r="J170" s="15">
        <v>0</v>
      </c>
    </row>
    <row r="171" spans="1:10" s="17" customFormat="1" hidden="1" x14ac:dyDescent="0.25">
      <c r="A171" s="13" t="s">
        <v>339</v>
      </c>
      <c r="B171" s="13" t="s">
        <v>10</v>
      </c>
      <c r="C171" s="14">
        <v>536606</v>
      </c>
      <c r="D171" s="14" t="s">
        <v>340</v>
      </c>
      <c r="E171" s="15">
        <f>_xlfn.IFNA(VLOOKUP($C171,'[1]BALANCE DE PRUEBA.'!$B:$G,3,0),0)</f>
        <v>0</v>
      </c>
      <c r="F171" s="15">
        <v>0</v>
      </c>
      <c r="G171" s="15">
        <v>0</v>
      </c>
      <c r="H171" s="15">
        <f t="shared" si="10"/>
        <v>0</v>
      </c>
      <c r="I171" s="15">
        <f t="shared" si="9"/>
        <v>0</v>
      </c>
      <c r="J171" s="15">
        <v>0</v>
      </c>
    </row>
    <row r="172" spans="1:10" s="17" customFormat="1" hidden="1" x14ac:dyDescent="0.25">
      <c r="A172" s="13" t="s">
        <v>341</v>
      </c>
      <c r="B172" s="13" t="s">
        <v>10</v>
      </c>
      <c r="C172" s="14">
        <v>536690</v>
      </c>
      <c r="D172" s="14" t="s">
        <v>342</v>
      </c>
      <c r="E172" s="15">
        <f>_xlfn.IFNA(VLOOKUP($C172,'[1]BALANCE DE PRUEBA.'!$B:$G,3,0),0)</f>
        <v>0</v>
      </c>
      <c r="F172" s="15">
        <v>0</v>
      </c>
      <c r="G172" s="15">
        <v>0</v>
      </c>
      <c r="H172" s="15">
        <f t="shared" si="10"/>
        <v>0</v>
      </c>
      <c r="I172" s="15">
        <f t="shared" si="9"/>
        <v>0</v>
      </c>
      <c r="J172" s="15">
        <v>0</v>
      </c>
    </row>
    <row r="173" spans="1:10" s="17" customFormat="1" hidden="1" x14ac:dyDescent="0.25">
      <c r="A173" s="13" t="s">
        <v>343</v>
      </c>
      <c r="B173" s="13" t="s">
        <v>10</v>
      </c>
      <c r="C173" s="14">
        <v>537390</v>
      </c>
      <c r="D173" s="14" t="s">
        <v>344</v>
      </c>
      <c r="E173" s="15">
        <f>_xlfn.IFNA(VLOOKUP($C173,'[1]BALANCE DE PRUEBA.'!$B:$G,3,0),0)</f>
        <v>0</v>
      </c>
      <c r="F173" s="15">
        <v>0</v>
      </c>
      <c r="G173" s="15">
        <v>0</v>
      </c>
      <c r="H173" s="15">
        <f t="shared" si="10"/>
        <v>0</v>
      </c>
      <c r="I173" s="15">
        <f t="shared" si="9"/>
        <v>0</v>
      </c>
      <c r="J173" s="15">
        <v>0</v>
      </c>
    </row>
    <row r="174" spans="1:10" s="17" customFormat="1" hidden="1" x14ac:dyDescent="0.25">
      <c r="A174" s="13" t="s">
        <v>345</v>
      </c>
      <c r="B174" s="13" t="s">
        <v>10</v>
      </c>
      <c r="C174" s="14">
        <v>580240</v>
      </c>
      <c r="D174" s="14" t="s">
        <v>346</v>
      </c>
      <c r="E174" s="15">
        <f>_xlfn.IFNA(VLOOKUP($C174,'[1]BALANCE DE PRUEBA.'!$B:$G,3,0),0)</f>
        <v>0</v>
      </c>
      <c r="F174" s="15">
        <v>0</v>
      </c>
      <c r="G174" s="15">
        <v>0</v>
      </c>
      <c r="H174" s="15">
        <f t="shared" si="10"/>
        <v>0</v>
      </c>
      <c r="I174" s="15">
        <f t="shared" si="9"/>
        <v>0</v>
      </c>
      <c r="J174" s="15">
        <v>0</v>
      </c>
    </row>
    <row r="175" spans="1:10" s="17" customFormat="1" hidden="1" x14ac:dyDescent="0.25">
      <c r="A175" s="13" t="s">
        <v>347</v>
      </c>
      <c r="B175" s="13" t="s">
        <v>10</v>
      </c>
      <c r="C175" s="14">
        <v>580290</v>
      </c>
      <c r="D175" s="14" t="s">
        <v>348</v>
      </c>
      <c r="E175" s="15">
        <f>_xlfn.IFNA(VLOOKUP($C175,'[1]BALANCE DE PRUEBA.'!$B:$G,3,0),0)</f>
        <v>0</v>
      </c>
      <c r="F175" s="15">
        <v>0</v>
      </c>
      <c r="G175" s="15">
        <v>0</v>
      </c>
      <c r="H175" s="15">
        <f t="shared" si="10"/>
        <v>0</v>
      </c>
      <c r="I175" s="15">
        <f t="shared" si="9"/>
        <v>0</v>
      </c>
      <c r="J175" s="15">
        <v>0</v>
      </c>
    </row>
    <row r="176" spans="1:10" s="17" customFormat="1" ht="15.75" thickBot="1" x14ac:dyDescent="0.3">
      <c r="A176" s="13" t="s">
        <v>349</v>
      </c>
      <c r="B176" s="13" t="s">
        <v>10</v>
      </c>
      <c r="C176" s="14">
        <v>580490</v>
      </c>
      <c r="D176" s="14" t="s">
        <v>350</v>
      </c>
      <c r="E176" s="15">
        <f>_xlfn.IFNA(VLOOKUP($C176,'[1]BALANCE DE PRUEBA.'!$B:$G,3,0),0)</f>
        <v>26168</v>
      </c>
      <c r="F176" s="15">
        <v>0</v>
      </c>
      <c r="G176" s="15">
        <v>0</v>
      </c>
      <c r="H176" s="15">
        <f t="shared" si="10"/>
        <v>26168</v>
      </c>
      <c r="I176" s="15">
        <f t="shared" ref="I176:I202" si="11">+H176</f>
        <v>26168</v>
      </c>
      <c r="J176" s="15">
        <v>0</v>
      </c>
    </row>
    <row r="177" spans="1:10" s="17" customFormat="1" hidden="1" x14ac:dyDescent="0.25">
      <c r="A177" s="13" t="s">
        <v>351</v>
      </c>
      <c r="B177" s="13" t="s">
        <v>10</v>
      </c>
      <c r="C177" s="14">
        <v>589003</v>
      </c>
      <c r="D177" s="14" t="s">
        <v>352</v>
      </c>
      <c r="E177" s="15">
        <f>_xlfn.IFNA(VLOOKUP($C177,'[1]BALANCE DE PRUEBA.'!$B:$G,3,0),0)</f>
        <v>0</v>
      </c>
      <c r="F177" s="15">
        <v>0</v>
      </c>
      <c r="G177" s="15">
        <v>0</v>
      </c>
      <c r="H177" s="15">
        <f t="shared" si="10"/>
        <v>0</v>
      </c>
      <c r="I177" s="15">
        <f t="shared" si="11"/>
        <v>0</v>
      </c>
      <c r="J177" s="15">
        <v>0</v>
      </c>
    </row>
    <row r="178" spans="1:10" s="17" customFormat="1" hidden="1" x14ac:dyDescent="0.25">
      <c r="A178" s="13" t="s">
        <v>353</v>
      </c>
      <c r="B178" s="13" t="s">
        <v>10</v>
      </c>
      <c r="C178" s="14">
        <v>589090</v>
      </c>
      <c r="D178" s="14" t="s">
        <v>354</v>
      </c>
      <c r="E178" s="15">
        <f>_xlfn.IFNA(VLOOKUP($C178,'[1]BALANCE DE PRUEBA.'!$B:$G,3,0),0)</f>
        <v>0</v>
      </c>
      <c r="F178" s="15">
        <v>0</v>
      </c>
      <c r="G178" s="15">
        <v>0</v>
      </c>
      <c r="H178" s="15">
        <f t="shared" si="10"/>
        <v>0</v>
      </c>
      <c r="I178" s="15">
        <f t="shared" si="11"/>
        <v>0</v>
      </c>
      <c r="J178" s="15">
        <v>0</v>
      </c>
    </row>
    <row r="179" spans="1:10" s="17" customFormat="1" hidden="1" x14ac:dyDescent="0.25">
      <c r="A179" s="13" t="s">
        <v>355</v>
      </c>
      <c r="B179" s="13" t="s">
        <v>10</v>
      </c>
      <c r="C179" s="14">
        <v>590501</v>
      </c>
      <c r="D179" s="14" t="s">
        <v>92</v>
      </c>
      <c r="E179" s="15">
        <f>_xlfn.IFNA(VLOOKUP($C179,'[1]BALANCE DE PRUEBA.'!$B:$G,3,0),0)</f>
        <v>0</v>
      </c>
      <c r="F179" s="15">
        <v>0</v>
      </c>
      <c r="G179" s="15">
        <v>0</v>
      </c>
      <c r="H179" s="15">
        <f t="shared" si="10"/>
        <v>0</v>
      </c>
      <c r="I179" s="15">
        <f t="shared" si="11"/>
        <v>0</v>
      </c>
      <c r="J179" s="15">
        <v>0</v>
      </c>
    </row>
    <row r="180" spans="1:10" s="17" customFormat="1" hidden="1" x14ac:dyDescent="0.25">
      <c r="A180" s="13" t="s">
        <v>356</v>
      </c>
      <c r="B180" s="13" t="s">
        <v>10</v>
      </c>
      <c r="C180" s="14">
        <v>620529</v>
      </c>
      <c r="D180" s="14" t="s">
        <v>357</v>
      </c>
      <c r="E180" s="15">
        <f>_xlfn.IFNA(VLOOKUP($C180,'[1]BALANCE DE PRUEBA.'!$B:$G,3,0),0)</f>
        <v>0</v>
      </c>
      <c r="F180" s="15">
        <v>0</v>
      </c>
      <c r="G180" s="15">
        <v>0</v>
      </c>
      <c r="H180" s="15">
        <f t="shared" si="10"/>
        <v>0</v>
      </c>
      <c r="I180" s="15">
        <f t="shared" si="11"/>
        <v>0</v>
      </c>
      <c r="J180" s="15">
        <v>0</v>
      </c>
    </row>
    <row r="181" spans="1:10" s="17" customFormat="1" hidden="1" x14ac:dyDescent="0.25">
      <c r="A181" s="13" t="s">
        <v>358</v>
      </c>
      <c r="B181" s="13" t="s">
        <v>10</v>
      </c>
      <c r="C181" s="14">
        <v>620590</v>
      </c>
      <c r="D181" s="14" t="s">
        <v>359</v>
      </c>
      <c r="E181" s="15">
        <f>_xlfn.IFNA(VLOOKUP($C181,'[1]BALANCE DE PRUEBA.'!$B:$G,3,0),0)</f>
        <v>0</v>
      </c>
      <c r="F181" s="15">
        <v>0</v>
      </c>
      <c r="G181" s="15">
        <v>0</v>
      </c>
      <c r="H181" s="15">
        <f t="shared" si="10"/>
        <v>0</v>
      </c>
      <c r="I181" s="15">
        <f t="shared" si="11"/>
        <v>0</v>
      </c>
      <c r="J181" s="15">
        <v>0</v>
      </c>
    </row>
    <row r="182" spans="1:10" s="17" customFormat="1" hidden="1" x14ac:dyDescent="0.25">
      <c r="A182" s="13" t="s">
        <v>360</v>
      </c>
      <c r="B182" s="13" t="s">
        <v>10</v>
      </c>
      <c r="C182" s="14">
        <v>630501</v>
      </c>
      <c r="D182" s="14" t="s">
        <v>361</v>
      </c>
      <c r="E182" s="15">
        <f>_xlfn.IFNA(VLOOKUP($C182,'[1]BALANCE DE PRUEBA.'!$B:$G,3,0),0)</f>
        <v>0</v>
      </c>
      <c r="F182" s="15">
        <v>0</v>
      </c>
      <c r="G182" s="15">
        <v>0</v>
      </c>
      <c r="H182" s="15">
        <f t="shared" si="10"/>
        <v>0</v>
      </c>
      <c r="I182" s="15">
        <f t="shared" si="11"/>
        <v>0</v>
      </c>
      <c r="J182" s="15">
        <v>0</v>
      </c>
    </row>
    <row r="183" spans="1:10" s="17" customFormat="1" hidden="1" x14ac:dyDescent="0.25">
      <c r="A183" s="13" t="s">
        <v>217</v>
      </c>
      <c r="B183" s="13" t="s">
        <v>10</v>
      </c>
      <c r="C183" s="14">
        <v>630502</v>
      </c>
      <c r="D183" s="14" t="s">
        <v>362</v>
      </c>
      <c r="E183" s="15">
        <f>_xlfn.IFNA(VLOOKUP($C183,'[1]BALANCE DE PRUEBA.'!$B:$G,3,0),0)</f>
        <v>0</v>
      </c>
      <c r="F183" s="15">
        <v>0</v>
      </c>
      <c r="G183" s="15">
        <v>0</v>
      </c>
      <c r="H183" s="15">
        <f t="shared" si="10"/>
        <v>0</v>
      </c>
      <c r="I183" s="15">
        <f t="shared" si="11"/>
        <v>0</v>
      </c>
      <c r="J183" s="15">
        <v>0</v>
      </c>
    </row>
    <row r="184" spans="1:10" s="17" customFormat="1" hidden="1" x14ac:dyDescent="0.25">
      <c r="A184" s="13" t="s">
        <v>219</v>
      </c>
      <c r="B184" s="13" t="s">
        <v>10</v>
      </c>
      <c r="C184" s="14">
        <v>630503</v>
      </c>
      <c r="D184" s="14" t="s">
        <v>363</v>
      </c>
      <c r="E184" s="15">
        <f>_xlfn.IFNA(VLOOKUP($C184,'[1]BALANCE DE PRUEBA.'!$B:$G,3,0),0)</f>
        <v>0</v>
      </c>
      <c r="F184" s="15">
        <v>0</v>
      </c>
      <c r="G184" s="15">
        <v>0</v>
      </c>
      <c r="H184" s="15">
        <f t="shared" si="10"/>
        <v>0</v>
      </c>
      <c r="I184" s="15">
        <f t="shared" si="11"/>
        <v>0</v>
      </c>
      <c r="J184" s="15">
        <v>0</v>
      </c>
    </row>
    <row r="185" spans="1:10" s="17" customFormat="1" hidden="1" x14ac:dyDescent="0.25">
      <c r="A185" s="13" t="s">
        <v>364</v>
      </c>
      <c r="B185" s="13" t="s">
        <v>10</v>
      </c>
      <c r="C185" s="14">
        <v>630504</v>
      </c>
      <c r="D185" s="14" t="s">
        <v>365</v>
      </c>
      <c r="E185" s="15">
        <f>_xlfn.IFNA(VLOOKUP($C185,'[1]BALANCE DE PRUEBA.'!$B:$G,3,0),0)</f>
        <v>0</v>
      </c>
      <c r="F185" s="15">
        <v>0</v>
      </c>
      <c r="G185" s="15">
        <v>0</v>
      </c>
      <c r="H185" s="15">
        <f t="shared" si="10"/>
        <v>0</v>
      </c>
      <c r="I185" s="15">
        <f t="shared" si="11"/>
        <v>0</v>
      </c>
      <c r="J185" s="15">
        <v>0</v>
      </c>
    </row>
    <row r="186" spans="1:10" s="17" customFormat="1" hidden="1" x14ac:dyDescent="0.25">
      <c r="A186" s="13" t="s">
        <v>223</v>
      </c>
      <c r="B186" s="13" t="s">
        <v>10</v>
      </c>
      <c r="C186" s="14">
        <v>630505</v>
      </c>
      <c r="D186" s="14" t="s">
        <v>366</v>
      </c>
      <c r="E186" s="15">
        <f>_xlfn.IFNA(VLOOKUP($C186,'[1]BALANCE DE PRUEBA.'!$B:$G,3,0),0)</f>
        <v>0</v>
      </c>
      <c r="F186" s="15">
        <v>0</v>
      </c>
      <c r="G186" s="15">
        <v>0</v>
      </c>
      <c r="H186" s="15">
        <f t="shared" si="10"/>
        <v>0</v>
      </c>
      <c r="I186" s="15">
        <f t="shared" si="11"/>
        <v>0</v>
      </c>
      <c r="J186" s="15">
        <v>0</v>
      </c>
    </row>
    <row r="187" spans="1:10" s="17" customFormat="1" hidden="1" x14ac:dyDescent="0.25">
      <c r="A187" s="13" t="s">
        <v>367</v>
      </c>
      <c r="B187" s="13" t="s">
        <v>10</v>
      </c>
      <c r="C187" s="14">
        <v>720101</v>
      </c>
      <c r="D187" s="14" t="s">
        <v>368</v>
      </c>
      <c r="E187" s="15">
        <f>_xlfn.IFNA(VLOOKUP($C187,'[1]BALANCE DE PRUEBA.'!$B:$G,3,0),0)</f>
        <v>0</v>
      </c>
      <c r="F187" s="15">
        <v>0</v>
      </c>
      <c r="G187" s="15">
        <v>0</v>
      </c>
      <c r="H187" s="15">
        <f t="shared" si="10"/>
        <v>0</v>
      </c>
      <c r="I187" s="15">
        <f t="shared" si="11"/>
        <v>0</v>
      </c>
      <c r="J187" s="15">
        <v>0</v>
      </c>
    </row>
    <row r="188" spans="1:10" s="17" customFormat="1" hidden="1" x14ac:dyDescent="0.25">
      <c r="A188" s="13" t="s">
        <v>369</v>
      </c>
      <c r="B188" s="13" t="s">
        <v>10</v>
      </c>
      <c r="C188" s="14">
        <v>720102</v>
      </c>
      <c r="D188" s="14" t="s">
        <v>370</v>
      </c>
      <c r="E188" s="15">
        <f>_xlfn.IFNA(VLOOKUP($C188,'[1]BALANCE DE PRUEBA.'!$B:$G,3,0),0)</f>
        <v>0</v>
      </c>
      <c r="F188" s="15">
        <v>0</v>
      </c>
      <c r="G188" s="15">
        <v>0</v>
      </c>
      <c r="H188" s="15">
        <f t="shared" si="10"/>
        <v>0</v>
      </c>
      <c r="I188" s="15">
        <f t="shared" si="11"/>
        <v>0</v>
      </c>
      <c r="J188" s="15">
        <v>0</v>
      </c>
    </row>
    <row r="189" spans="1:10" s="17" customFormat="1" hidden="1" x14ac:dyDescent="0.25">
      <c r="A189" s="13" t="s">
        <v>371</v>
      </c>
      <c r="B189" s="13" t="s">
        <v>10</v>
      </c>
      <c r="C189" s="16">
        <v>720195</v>
      </c>
      <c r="D189" s="16" t="s">
        <v>372</v>
      </c>
      <c r="E189" s="15">
        <f>_xlfn.IFNA(VLOOKUP($C189,'[1]BALANCE DE PRUEBA.'!$B:$G,3,0),0)</f>
        <v>0</v>
      </c>
      <c r="F189" s="15">
        <v>0</v>
      </c>
      <c r="G189" s="15">
        <v>0</v>
      </c>
      <c r="H189" s="15">
        <f t="shared" si="10"/>
        <v>0</v>
      </c>
      <c r="I189" s="15">
        <f t="shared" si="11"/>
        <v>0</v>
      </c>
      <c r="J189" s="15">
        <v>0</v>
      </c>
    </row>
    <row r="190" spans="1:10" s="17" customFormat="1" hidden="1" x14ac:dyDescent="0.25">
      <c r="A190" s="13" t="s">
        <v>373</v>
      </c>
      <c r="B190" s="13" t="s">
        <v>10</v>
      </c>
      <c r="C190" s="14">
        <v>720201</v>
      </c>
      <c r="D190" s="14" t="s">
        <v>374</v>
      </c>
      <c r="E190" s="15">
        <f>_xlfn.IFNA(VLOOKUP($C190,'[1]BALANCE DE PRUEBA.'!$B:$G,3,0),0)</f>
        <v>0</v>
      </c>
      <c r="F190" s="15">
        <v>0</v>
      </c>
      <c r="G190" s="15">
        <v>0</v>
      </c>
      <c r="H190" s="15">
        <f t="shared" si="10"/>
        <v>0</v>
      </c>
      <c r="I190" s="15">
        <f t="shared" si="11"/>
        <v>0</v>
      </c>
      <c r="J190" s="15">
        <v>0</v>
      </c>
    </row>
    <row r="191" spans="1:10" s="17" customFormat="1" hidden="1" x14ac:dyDescent="0.25">
      <c r="A191" s="13" t="s">
        <v>375</v>
      </c>
      <c r="B191" s="13" t="s">
        <v>10</v>
      </c>
      <c r="C191" s="14">
        <v>720202</v>
      </c>
      <c r="D191" s="14" t="s">
        <v>376</v>
      </c>
      <c r="E191" s="15">
        <f>_xlfn.IFNA(VLOOKUP($C191,'[1]BALANCE DE PRUEBA.'!$B:$G,3,0),0)</f>
        <v>0</v>
      </c>
      <c r="F191" s="15">
        <v>0</v>
      </c>
      <c r="G191" s="15">
        <v>0</v>
      </c>
      <c r="H191" s="15">
        <f t="shared" si="10"/>
        <v>0</v>
      </c>
      <c r="I191" s="15">
        <f t="shared" si="11"/>
        <v>0</v>
      </c>
      <c r="J191" s="15">
        <v>0</v>
      </c>
    </row>
    <row r="192" spans="1:10" s="17" customFormat="1" hidden="1" x14ac:dyDescent="0.25">
      <c r="A192" s="13" t="s">
        <v>377</v>
      </c>
      <c r="B192" s="13" t="s">
        <v>10</v>
      </c>
      <c r="C192" s="16">
        <v>720295</v>
      </c>
      <c r="D192" s="16" t="s">
        <v>378</v>
      </c>
      <c r="E192" s="15">
        <f>_xlfn.IFNA(VLOOKUP($C192,'[1]BALANCE DE PRUEBA.'!$B:$G,3,0),0)</f>
        <v>0</v>
      </c>
      <c r="F192" s="15">
        <v>0</v>
      </c>
      <c r="G192" s="15">
        <v>0</v>
      </c>
      <c r="H192" s="15">
        <f t="shared" si="10"/>
        <v>0</v>
      </c>
      <c r="I192" s="15">
        <f t="shared" si="11"/>
        <v>0</v>
      </c>
      <c r="J192" s="15">
        <v>0</v>
      </c>
    </row>
    <row r="193" spans="1:10" s="17" customFormat="1" hidden="1" x14ac:dyDescent="0.25">
      <c r="A193" s="13" t="s">
        <v>379</v>
      </c>
      <c r="B193" s="13" t="s">
        <v>10</v>
      </c>
      <c r="C193" s="14">
        <v>720301</v>
      </c>
      <c r="D193" s="14" t="s">
        <v>380</v>
      </c>
      <c r="E193" s="15">
        <f>_xlfn.IFNA(VLOOKUP($C193,'[1]BALANCE DE PRUEBA.'!$B:$G,3,0),0)</f>
        <v>0</v>
      </c>
      <c r="F193" s="15">
        <v>0</v>
      </c>
      <c r="G193" s="15">
        <v>0</v>
      </c>
      <c r="H193" s="15">
        <f t="shared" si="10"/>
        <v>0</v>
      </c>
      <c r="I193" s="15">
        <f t="shared" si="11"/>
        <v>0</v>
      </c>
      <c r="J193" s="15">
        <v>0</v>
      </c>
    </row>
    <row r="194" spans="1:10" s="17" customFormat="1" hidden="1" x14ac:dyDescent="0.25">
      <c r="A194" s="13" t="s">
        <v>381</v>
      </c>
      <c r="B194" s="13" t="s">
        <v>10</v>
      </c>
      <c r="C194" s="14">
        <v>720302</v>
      </c>
      <c r="D194" s="14" t="s">
        <v>382</v>
      </c>
      <c r="E194" s="15">
        <f>_xlfn.IFNA(VLOOKUP($C194,'[1]BALANCE DE PRUEBA.'!$B:$G,3,0),0)</f>
        <v>0</v>
      </c>
      <c r="F194" s="15">
        <v>0</v>
      </c>
      <c r="G194" s="15">
        <v>0</v>
      </c>
      <c r="H194" s="15">
        <f t="shared" si="10"/>
        <v>0</v>
      </c>
      <c r="I194" s="15">
        <f t="shared" si="11"/>
        <v>0</v>
      </c>
      <c r="J194" s="15">
        <v>0</v>
      </c>
    </row>
    <row r="195" spans="1:10" s="17" customFormat="1" hidden="1" x14ac:dyDescent="0.25">
      <c r="A195" s="13" t="s">
        <v>383</v>
      </c>
      <c r="B195" s="13" t="s">
        <v>10</v>
      </c>
      <c r="C195" s="16">
        <v>720395</v>
      </c>
      <c r="D195" s="16" t="s">
        <v>384</v>
      </c>
      <c r="E195" s="15">
        <f>_xlfn.IFNA(VLOOKUP($C195,'[1]BALANCE DE PRUEBA.'!$B:$G,3,0),0)</f>
        <v>0</v>
      </c>
      <c r="F195" s="15">
        <v>0</v>
      </c>
      <c r="G195" s="15">
        <v>0</v>
      </c>
      <c r="H195" s="15">
        <f t="shared" si="10"/>
        <v>0</v>
      </c>
      <c r="I195" s="15">
        <f t="shared" si="11"/>
        <v>0</v>
      </c>
      <c r="J195" s="15">
        <v>0</v>
      </c>
    </row>
    <row r="196" spans="1:10" s="17" customFormat="1" hidden="1" x14ac:dyDescent="0.25">
      <c r="A196" s="13" t="s">
        <v>385</v>
      </c>
      <c r="B196" s="13" t="s">
        <v>10</v>
      </c>
      <c r="C196" s="14">
        <v>720401</v>
      </c>
      <c r="D196" s="14" t="s">
        <v>386</v>
      </c>
      <c r="E196" s="15">
        <f>_xlfn.IFNA(VLOOKUP($C196,'[1]BALANCE DE PRUEBA.'!$B:$G,3,0),0)</f>
        <v>0</v>
      </c>
      <c r="F196" s="15">
        <v>0</v>
      </c>
      <c r="G196" s="15">
        <v>0</v>
      </c>
      <c r="H196" s="15">
        <f t="shared" si="10"/>
        <v>0</v>
      </c>
      <c r="I196" s="15">
        <f t="shared" si="11"/>
        <v>0</v>
      </c>
      <c r="J196" s="15">
        <v>0</v>
      </c>
    </row>
    <row r="197" spans="1:10" s="17" customFormat="1" hidden="1" x14ac:dyDescent="0.25">
      <c r="A197" s="13" t="s">
        <v>387</v>
      </c>
      <c r="B197" s="13" t="s">
        <v>10</v>
      </c>
      <c r="C197" s="14">
        <v>720402</v>
      </c>
      <c r="D197" s="14" t="s">
        <v>388</v>
      </c>
      <c r="E197" s="15">
        <f>_xlfn.IFNA(VLOOKUP($C197,'[1]BALANCE DE PRUEBA.'!$B:$G,3,0),0)</f>
        <v>0</v>
      </c>
      <c r="F197" s="15">
        <v>0</v>
      </c>
      <c r="G197" s="15">
        <v>0</v>
      </c>
      <c r="H197" s="15">
        <f t="shared" si="10"/>
        <v>0</v>
      </c>
      <c r="I197" s="15">
        <f t="shared" si="11"/>
        <v>0</v>
      </c>
      <c r="J197" s="15">
        <v>0</v>
      </c>
    </row>
    <row r="198" spans="1:10" s="17" customFormat="1" hidden="1" x14ac:dyDescent="0.25">
      <c r="A198" s="13" t="s">
        <v>389</v>
      </c>
      <c r="B198" s="13" t="s">
        <v>10</v>
      </c>
      <c r="C198" s="16">
        <v>720495</v>
      </c>
      <c r="D198" s="16" t="s">
        <v>390</v>
      </c>
      <c r="E198" s="15">
        <f>_xlfn.IFNA(VLOOKUP($C198,'[1]BALANCE DE PRUEBA.'!$B:$G,3,0),0)</f>
        <v>0</v>
      </c>
      <c r="F198" s="15">
        <v>0</v>
      </c>
      <c r="G198" s="15">
        <v>0</v>
      </c>
      <c r="H198" s="15">
        <f t="shared" si="10"/>
        <v>0</v>
      </c>
      <c r="I198" s="15">
        <f t="shared" si="11"/>
        <v>0</v>
      </c>
      <c r="J198" s="15">
        <v>0</v>
      </c>
    </row>
    <row r="199" spans="1:10" s="17" customFormat="1" hidden="1" x14ac:dyDescent="0.25">
      <c r="A199" s="13" t="s">
        <v>391</v>
      </c>
      <c r="B199" s="13" t="s">
        <v>10</v>
      </c>
      <c r="C199" s="14">
        <v>720501</v>
      </c>
      <c r="D199" s="14" t="s">
        <v>392</v>
      </c>
      <c r="E199" s="15">
        <f>_xlfn.IFNA(VLOOKUP($C199,'[1]BALANCE DE PRUEBA.'!$B:$G,3,0),0)</f>
        <v>0</v>
      </c>
      <c r="F199" s="15">
        <v>0</v>
      </c>
      <c r="G199" s="15">
        <v>0</v>
      </c>
      <c r="H199" s="15">
        <f t="shared" si="10"/>
        <v>0</v>
      </c>
      <c r="I199" s="15">
        <f t="shared" si="11"/>
        <v>0</v>
      </c>
      <c r="J199" s="15">
        <v>0</v>
      </c>
    </row>
    <row r="200" spans="1:10" s="17" customFormat="1" hidden="1" x14ac:dyDescent="0.25">
      <c r="A200" s="13" t="s">
        <v>393</v>
      </c>
      <c r="B200" s="13" t="s">
        <v>10</v>
      </c>
      <c r="C200" s="14">
        <v>720502</v>
      </c>
      <c r="D200" s="14" t="s">
        <v>394</v>
      </c>
      <c r="E200" s="15">
        <f>_xlfn.IFNA(VLOOKUP($C200,'[1]BALANCE DE PRUEBA.'!$B:$G,3,0),0)</f>
        <v>0</v>
      </c>
      <c r="F200" s="15">
        <v>0</v>
      </c>
      <c r="G200" s="15">
        <v>0</v>
      </c>
      <c r="H200" s="15">
        <f t="shared" ref="H200:H202" si="12">+E200+F200-G200</f>
        <v>0</v>
      </c>
      <c r="I200" s="15">
        <f t="shared" si="11"/>
        <v>0</v>
      </c>
      <c r="J200" s="15">
        <v>0</v>
      </c>
    </row>
    <row r="201" spans="1:10" s="17" customFormat="1" hidden="1" x14ac:dyDescent="0.25">
      <c r="A201" s="13" t="s">
        <v>395</v>
      </c>
      <c r="B201" s="13" t="s">
        <v>10</v>
      </c>
      <c r="C201" s="14">
        <v>720595</v>
      </c>
      <c r="D201" s="14" t="s">
        <v>396</v>
      </c>
      <c r="E201" s="15">
        <f>_xlfn.IFNA(VLOOKUP($C201,'[1]BALANCE DE PRUEBA.'!$B:$G,3,0),0)</f>
        <v>0</v>
      </c>
      <c r="F201" s="15">
        <v>0</v>
      </c>
      <c r="G201" s="15">
        <v>0</v>
      </c>
      <c r="H201" s="15">
        <f t="shared" si="12"/>
        <v>0</v>
      </c>
      <c r="I201" s="15">
        <f t="shared" si="11"/>
        <v>0</v>
      </c>
      <c r="J201" s="15">
        <v>0</v>
      </c>
    </row>
    <row r="202" spans="1:10" s="17" customFormat="1" ht="15.75" hidden="1" thickBot="1" x14ac:dyDescent="0.3">
      <c r="A202" s="13" t="s">
        <v>397</v>
      </c>
      <c r="B202" s="13" t="s">
        <v>10</v>
      </c>
      <c r="C202" s="14">
        <v>720602</v>
      </c>
      <c r="D202" s="14" t="s">
        <v>398</v>
      </c>
      <c r="E202" s="15">
        <f>_xlfn.IFNA(VLOOKUP($C202,'[1]BALANCE DE PRUEBA.'!$B:$G,3,0),0)</f>
        <v>0</v>
      </c>
      <c r="F202" s="15">
        <v>0</v>
      </c>
      <c r="G202" s="15">
        <v>0</v>
      </c>
      <c r="H202" s="15">
        <f t="shared" si="12"/>
        <v>0</v>
      </c>
      <c r="I202" s="15">
        <f t="shared" si="11"/>
        <v>0</v>
      </c>
      <c r="J202" s="15">
        <v>0</v>
      </c>
    </row>
    <row r="203" spans="1:10" ht="16.5" thickTop="1" thickBot="1" x14ac:dyDescent="0.3">
      <c r="B203" s="4"/>
      <c r="C203" s="4"/>
      <c r="D203" s="21" t="s">
        <v>399</v>
      </c>
      <c r="E203" s="15">
        <f>SUM(E7:E202)</f>
        <v>0</v>
      </c>
      <c r="F203" s="22">
        <v>4209900</v>
      </c>
      <c r="G203" s="22">
        <v>4209900</v>
      </c>
      <c r="H203" s="22">
        <f t="shared" ref="H203" si="13">SUM(H7:H202)</f>
        <v>0</v>
      </c>
      <c r="I203" s="23">
        <f>SUM(I7:I202)</f>
        <v>9208503</v>
      </c>
      <c r="J203" s="24">
        <f>SUM(J7:J202)</f>
        <v>-9208503</v>
      </c>
    </row>
    <row r="204" spans="1:10" ht="15.75" thickTop="1" x14ac:dyDescent="0.25">
      <c r="B204" s="4"/>
      <c r="C204" s="4"/>
      <c r="D204" s="4"/>
      <c r="E204" s="4"/>
      <c r="F204" s="4"/>
      <c r="G204" s="4"/>
      <c r="H204" s="25"/>
      <c r="I204" s="4"/>
      <c r="J204" s="4"/>
    </row>
    <row r="205" spans="1:10" x14ac:dyDescent="0.25">
      <c r="B205" s="4"/>
      <c r="C205" s="4"/>
      <c r="D205" s="4"/>
      <c r="E205" s="4"/>
      <c r="F205" s="4"/>
      <c r="G205" s="4"/>
      <c r="H205" s="25"/>
      <c r="I205" s="4"/>
      <c r="J205" s="4"/>
    </row>
    <row r="206" spans="1:10" x14ac:dyDescent="0.25">
      <c r="B206" s="4"/>
      <c r="C206" s="4"/>
      <c r="D206" s="4"/>
      <c r="E206" s="4"/>
      <c r="F206" s="4"/>
      <c r="G206" s="4"/>
      <c r="H206" s="25"/>
      <c r="I206" s="4"/>
      <c r="J206" s="26"/>
    </row>
    <row r="207" spans="1:10" x14ac:dyDescent="0.25">
      <c r="B207" s="4"/>
      <c r="C207" s="4"/>
      <c r="D207" s="31" t="s">
        <v>400</v>
      </c>
      <c r="E207" s="4"/>
      <c r="F207" s="4"/>
      <c r="G207" s="4"/>
      <c r="H207" s="25"/>
      <c r="I207" s="4"/>
      <c r="J207" s="4"/>
    </row>
    <row r="208" spans="1:10" x14ac:dyDescent="0.25">
      <c r="B208" s="4"/>
      <c r="C208" s="4"/>
      <c r="D208" s="31"/>
      <c r="E208" s="4"/>
      <c r="F208" s="4"/>
      <c r="G208" s="4"/>
      <c r="H208" s="25"/>
      <c r="I208" s="4"/>
      <c r="J208" s="4"/>
    </row>
    <row r="209" spans="2:10" x14ac:dyDescent="0.25">
      <c r="B209" s="4"/>
      <c r="C209" s="4"/>
      <c r="D209" s="31"/>
      <c r="E209" s="4"/>
      <c r="F209" s="27" t="s">
        <v>4</v>
      </c>
      <c r="G209" s="27" t="s">
        <v>5</v>
      </c>
      <c r="H209" s="28" t="s">
        <v>6</v>
      </c>
      <c r="I209" s="4"/>
      <c r="J209" s="4"/>
    </row>
    <row r="210" spans="2:10" x14ac:dyDescent="0.25">
      <c r="B210" s="4"/>
      <c r="C210" s="4"/>
      <c r="D210" s="4"/>
      <c r="E210" s="4"/>
      <c r="F210" s="32" t="s">
        <v>401</v>
      </c>
      <c r="G210" s="32"/>
      <c r="H210" s="29" t="s">
        <v>402</v>
      </c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25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25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25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25"/>
      <c r="I214" s="4"/>
      <c r="J214" s="4"/>
    </row>
    <row r="215" spans="2:10" x14ac:dyDescent="0.25">
      <c r="B215" s="4"/>
      <c r="C215" s="4"/>
      <c r="D215" s="4"/>
      <c r="E215" s="26"/>
      <c r="F215" s="4"/>
      <c r="G215" s="4"/>
      <c r="H215" s="25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25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25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25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25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25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25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25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25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25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25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25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25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25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25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25"/>
      <c r="I230" s="4"/>
      <c r="J230" s="4"/>
    </row>
  </sheetData>
  <mergeCells count="7">
    <mergeCell ref="D207:D209"/>
    <mergeCell ref="F210:G210"/>
    <mergeCell ref="B1:H1"/>
    <mergeCell ref="B2:H2"/>
    <mergeCell ref="B3:H3"/>
    <mergeCell ref="B4:H4"/>
    <mergeCell ref="B5:H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2025-08-05T17:00:12Z</dcterms:created>
  <dcterms:modified xsi:type="dcterms:W3CDTF">2025-08-05T19:09:59Z</dcterms:modified>
</cp:coreProperties>
</file>