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ENTES\Documents\Mejoramiento_Calidad\SGC_DOCUMENTACION\FORMATOS_2017\MEJORAMIENTO_CALIDAD\"/>
    </mc:Choice>
  </mc:AlternateContent>
  <bookViews>
    <workbookView xWindow="240" yWindow="60" windowWidth="7530" windowHeight="3615" tabRatio="456"/>
  </bookViews>
  <sheets>
    <sheet name="BASE DE DATOS DE MEJORA" sheetId="1" r:id="rId1"/>
    <sheet name="GRAFICAS" sheetId="12" r:id="rId2"/>
  </sheets>
  <definedNames>
    <definedName name="_xlnm._FilterDatabase" localSheetId="0" hidden="1">'BASE DE DATOS DE MEJORA'!$A$8:$K$13</definedName>
    <definedName name="_xlnm.Print_Area" localSheetId="0">'BASE DE DATOS DE MEJORA'!$A$7:$K$27</definedName>
    <definedName name="_xlnm.Print_Area" localSheetId="1">GRAFICAS!$A$1:$P$290</definedName>
  </definedNames>
  <calcPr calcId="152511"/>
</workbook>
</file>

<file path=xl/calcChain.xml><?xml version="1.0" encoding="utf-8"?>
<calcChain xmlns="http://schemas.openxmlformats.org/spreadsheetml/2006/main">
  <c r="B12" i="12" l="1"/>
  <c r="D12" i="12"/>
  <c r="M12" i="12" s="1"/>
  <c r="G12" i="12"/>
  <c r="J12" i="12"/>
  <c r="D20" i="12"/>
  <c r="D21" i="12"/>
  <c r="D22" i="12"/>
  <c r="D23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 s="1"/>
  <c r="E83" i="12"/>
  <c r="E84" i="12"/>
  <c r="E85" i="12"/>
  <c r="E86" i="12"/>
  <c r="E87" i="12"/>
  <c r="E88" i="12"/>
  <c r="E89" i="12"/>
  <c r="E96" i="12" l="1"/>
  <c r="F83" i="12" s="1"/>
  <c r="F96" i="12" s="1"/>
  <c r="F54" i="12"/>
  <c r="F55" i="12"/>
  <c r="F56" i="12"/>
  <c r="F57" i="12"/>
  <c r="F58" i="12"/>
  <c r="F59" i="12"/>
  <c r="F60" i="12"/>
  <c r="F61" i="12"/>
  <c r="F62" i="12"/>
  <c r="F64" i="12"/>
  <c r="F85" i="12"/>
  <c r="F65" i="12"/>
  <c r="F63" i="12"/>
  <c r="F53" i="12"/>
  <c r="F67" i="12" s="1"/>
  <c r="F89" i="12"/>
  <c r="F66" i="12"/>
  <c r="F87" i="12" l="1"/>
  <c r="F84" i="12"/>
  <c r="F86" i="12"/>
  <c r="F88" i="12"/>
</calcChain>
</file>

<file path=xl/comments1.xml><?xml version="1.0" encoding="utf-8"?>
<comments xmlns="http://schemas.openxmlformats.org/spreadsheetml/2006/main">
  <authors>
    <author>CCOMPORTAMENTAL4</author>
    <author>AUXILIAR</author>
  </authors>
  <commentList>
    <comment ref="K8" authorId="0" shapeId="0">
      <text>
        <r>
          <rPr>
            <b/>
            <sz val="8"/>
            <color indexed="81"/>
            <rFont val="Tahoma"/>
            <family val="2"/>
          </rPr>
          <t>Aplica sólo para acciones correctivas, preventivas o de mejora</t>
        </r>
      </text>
    </comment>
    <comment ref="K54" authorId="1" shapeId="0">
      <text>
        <r>
          <rPr>
            <b/>
            <sz val="8"/>
            <color indexed="81"/>
            <rFont val="Tahoma"/>
            <family val="2"/>
          </rPr>
          <t>AUXILIAR:</t>
        </r>
        <r>
          <rPr>
            <sz val="8"/>
            <color indexed="81"/>
            <rFont val="Tahoma"/>
            <family val="2"/>
          </rPr>
          <t xml:space="preserve">
Accion de Mejora #90</t>
        </r>
      </text>
    </comment>
  </commentList>
</comments>
</file>

<file path=xl/sharedStrings.xml><?xml version="1.0" encoding="utf-8"?>
<sst xmlns="http://schemas.openxmlformats.org/spreadsheetml/2006/main" count="102" uniqueCount="85">
  <si>
    <t>Mejora</t>
  </si>
  <si>
    <t>Correctiva</t>
  </si>
  <si>
    <t>TIPO ACCIÓN</t>
  </si>
  <si>
    <t>Preventiva</t>
  </si>
  <si>
    <t>RESPONSABLE DE EJECUCIÓN</t>
  </si>
  <si>
    <t>EFICAZ</t>
  </si>
  <si>
    <t>ESTADO</t>
  </si>
  <si>
    <t>PLANEACIÓN DE LA MEJORA</t>
  </si>
  <si>
    <t>FECHA DE REGISTRO</t>
  </si>
  <si>
    <t>SI</t>
  </si>
  <si>
    <t>NO</t>
  </si>
  <si>
    <t>VALIDACIONES</t>
  </si>
  <si>
    <t>TIPO DE ACCIÓN</t>
  </si>
  <si>
    <t>TOTAL DE ACCIONES EFICACES</t>
  </si>
  <si>
    <t>NUMERO DE ACCIONES</t>
  </si>
  <si>
    <t>TOTAL DE ACCIONES CERRADAS</t>
  </si>
  <si>
    <t>RESULTADO DEL INDICE</t>
  </si>
  <si>
    <t>Evaluacion a la satisfaccion del cliente</t>
  </si>
  <si>
    <t>Felicitacion</t>
  </si>
  <si>
    <t>Seguimiento a la competencia del personal</t>
  </si>
  <si>
    <t>Ineficacia en el cierre de acciones</t>
  </si>
  <si>
    <t>Diseño Curricular</t>
  </si>
  <si>
    <t>Planeacion Estrategica</t>
  </si>
  <si>
    <t>N.A</t>
  </si>
  <si>
    <t>N.</t>
  </si>
  <si>
    <t>ACCIONES POR TIPO DE FUENTE</t>
  </si>
  <si>
    <t>FUENTE</t>
  </si>
  <si>
    <t>PORCENTAJE</t>
  </si>
  <si>
    <t>SUMATORIA</t>
  </si>
  <si>
    <t>N. ACCIONES</t>
  </si>
  <si>
    <t>PROCESO</t>
  </si>
  <si>
    <t>FUENTE DE LA MEJORA</t>
  </si>
  <si>
    <t>Tratamiento</t>
  </si>
  <si>
    <t>Queja</t>
  </si>
  <si>
    <t>Sugerencia</t>
  </si>
  <si>
    <t>CERRADA</t>
  </si>
  <si>
    <t>Felicitación</t>
  </si>
  <si>
    <t>Acción Correctiva</t>
  </si>
  <si>
    <t>Acción Preventiva</t>
  </si>
  <si>
    <t>Acción de Mejora</t>
  </si>
  <si>
    <t>Desempeño del Proceso</t>
  </si>
  <si>
    <t>Necesidades de Recursos</t>
  </si>
  <si>
    <t>ACCIÓN Nª</t>
  </si>
  <si>
    <t>FECHA DE SEGUIMIENTO</t>
  </si>
  <si>
    <t>ESTADO EN ELSEGUIMIENTO</t>
  </si>
  <si>
    <t>EVALUACIÓN</t>
  </si>
  <si>
    <t>SEGUIMIENTO A LA ACCIÓN</t>
  </si>
  <si>
    <t>Competencia del Personal</t>
  </si>
  <si>
    <t>Ineficacia en Cierre de Acciones</t>
  </si>
  <si>
    <t>Auditorias de Calidad</t>
  </si>
  <si>
    <t>ACCIONES POR PROCESO</t>
  </si>
  <si>
    <t>SIN RTA</t>
  </si>
  <si>
    <t>Servicio Educativo No Conforme</t>
  </si>
  <si>
    <t>Servicio No Conforme</t>
  </si>
  <si>
    <t>Correctivo</t>
  </si>
  <si>
    <t>Horizonte Institucional y directrices del SGC</t>
  </si>
  <si>
    <t>SEGUIMIENTO A LA GESTIÓN DE MEJORAS</t>
  </si>
  <si>
    <t>Evaluación de Satisfacción</t>
  </si>
  <si>
    <t>Desempeño de proveedores</t>
  </si>
  <si>
    <t>Direccionamiento Estratégico</t>
  </si>
  <si>
    <t>Administración de Recursos</t>
  </si>
  <si>
    <t>Evaluación de la Gestión Inst</t>
  </si>
  <si>
    <t>Evaluación de la Gestión Institucional</t>
  </si>
  <si>
    <t>DESCRIPCIÓN GENERAL DE LA SITUACION DE MEJORAMIENTO</t>
  </si>
  <si>
    <t xml:space="preserve">SEGUIMIENTO MEJORAS </t>
  </si>
  <si>
    <t>ESTADO DE LAS ACCIONES</t>
  </si>
  <si>
    <t>SEGUIMIENTO A MEJORAS</t>
  </si>
  <si>
    <t>EN EJECUCIÓN</t>
  </si>
  <si>
    <t xml:space="preserve">TIPO DE ACCIONES GENERADAS </t>
  </si>
  <si>
    <t xml:space="preserve">ACCIONES POR FUENTE DE MEJORA </t>
  </si>
  <si>
    <t xml:space="preserve">ACCIONES GENERADAS POR PROCESO </t>
  </si>
  <si>
    <t>TOTAL DE ACCIONES EN EJECUCIÓN</t>
  </si>
  <si>
    <t>Mejoramiento de la Calidad</t>
  </si>
  <si>
    <t>Admisiones y Matrícula</t>
  </si>
  <si>
    <t>Bienestar Institucional</t>
  </si>
  <si>
    <t>Formación Integral</t>
  </si>
  <si>
    <t>Indicadores de Gestión</t>
  </si>
  <si>
    <t>Admisiones y matrícula</t>
  </si>
  <si>
    <t>Binestar Institucional</t>
  </si>
  <si>
    <t xml:space="preserve">
“Trazando  rutas de inclusión con calidad, esfuerzo y compromiso"</t>
  </si>
  <si>
    <t>BASE DE DATOS DE MEJORAS</t>
  </si>
  <si>
    <t>Página 1</t>
  </si>
  <si>
    <t>Código: GD-MC-F-12</t>
  </si>
  <si>
    <t xml:space="preserve">AÑO: </t>
  </si>
  <si>
    <t>Versión: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</si>
</sst>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\-yy;@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 style="double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1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164" fontId="7" fillId="3" borderId="0" xfId="0" applyNumberFormat="1" applyFont="1" applyFill="1" applyAlignment="1">
      <alignment vertical="top" wrapText="1"/>
    </xf>
    <xf numFmtId="0" fontId="0" fillId="0" borderId="2" xfId="0" applyBorder="1"/>
    <xf numFmtId="0" fontId="0" fillId="0" borderId="0" xfId="0" applyBorder="1"/>
    <xf numFmtId="0" fontId="14" fillId="4" borderId="3" xfId="0" applyFont="1" applyFill="1" applyBorder="1"/>
    <xf numFmtId="0" fontId="14" fillId="4" borderId="4" xfId="0" applyFont="1" applyFill="1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 applyBorder="1" applyAlignment="1">
      <alignment vertical="top" wrapText="1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0" fillId="0" borderId="13" xfId="0" applyBorder="1"/>
    <xf numFmtId="0" fontId="7" fillId="3" borderId="13" xfId="0" applyFont="1" applyFill="1" applyBorder="1"/>
    <xf numFmtId="0" fontId="7" fillId="0" borderId="13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3" borderId="0" xfId="0" applyFont="1" applyFill="1" applyBorder="1"/>
    <xf numFmtId="0" fontId="7" fillId="0" borderId="8" xfId="0" applyFont="1" applyBorder="1" applyAlignment="1">
      <alignment vertical="top" wrapText="1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/>
    <xf numFmtId="0" fontId="0" fillId="0" borderId="14" xfId="0" applyBorder="1"/>
    <xf numFmtId="0" fontId="4" fillId="2" borderId="0" xfId="0" applyFont="1" applyFill="1" applyAlignment="1">
      <alignment horizontal="center"/>
    </xf>
    <xf numFmtId="9" fontId="4" fillId="2" borderId="1" xfId="1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5" xfId="0" applyFont="1" applyFill="1" applyBorder="1" applyAlignment="1">
      <alignment horizontal="center"/>
    </xf>
    <xf numFmtId="9" fontId="12" fillId="3" borderId="1" xfId="1" applyFont="1" applyFill="1" applyBorder="1" applyAlignment="1">
      <alignment horizontal="center"/>
    </xf>
    <xf numFmtId="0" fontId="7" fillId="0" borderId="1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17" xfId="0" applyBorder="1"/>
    <xf numFmtId="0" fontId="7" fillId="3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49" fontId="12" fillId="7" borderId="1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7" fillId="3" borderId="19" xfId="0" applyFont="1" applyFill="1" applyBorder="1" applyAlignment="1">
      <alignment vertical="center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0" fillId="0" borderId="22" xfId="0" applyBorder="1"/>
    <xf numFmtId="0" fontId="4" fillId="2" borderId="0" xfId="0" applyFont="1" applyFill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0" fillId="0" borderId="23" xfId="0" applyBorder="1"/>
    <xf numFmtId="0" fontId="7" fillId="3" borderId="6" xfId="0" applyFont="1" applyFill="1" applyBorder="1"/>
    <xf numFmtId="0" fontId="7" fillId="0" borderId="6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1" fontId="6" fillId="2" borderId="0" xfId="0" applyNumberFormat="1" applyFont="1" applyFill="1" applyBorder="1" applyAlignment="1">
      <alignment horizontal="center"/>
    </xf>
    <xf numFmtId="9" fontId="4" fillId="2" borderId="0" xfId="1" applyFont="1" applyFill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12" fillId="3" borderId="15" xfId="0" applyFont="1" applyFill="1" applyBorder="1"/>
    <xf numFmtId="49" fontId="12" fillId="7" borderId="25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0" fillId="0" borderId="21" xfId="0" applyBorder="1"/>
    <xf numFmtId="0" fontId="1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8" fillId="7" borderId="0" xfId="0" applyFont="1" applyFill="1"/>
    <xf numFmtId="164" fontId="12" fillId="3" borderId="0" xfId="0" applyNumberFormat="1" applyFont="1" applyFill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49" fontId="3" fillId="8" borderId="36" xfId="0" applyNumberFormat="1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 wrapText="1"/>
    </xf>
    <xf numFmtId="49" fontId="12" fillId="7" borderId="36" xfId="0" applyNumberFormat="1" applyFont="1" applyFill="1" applyBorder="1" applyAlignment="1" applyProtection="1">
      <alignment horizontal="center" vertical="center" wrapText="1"/>
      <protection locked="0"/>
    </xf>
    <xf numFmtId="15" fontId="12" fillId="0" borderId="36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15" fontId="12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36" xfId="0" applyFont="1" applyFill="1" applyBorder="1" applyAlignment="1" applyProtection="1">
      <alignment horizontal="left" vertical="center" wrapText="1"/>
      <protection locked="0"/>
    </xf>
    <xf numFmtId="49" fontId="12" fillId="7" borderId="3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36" xfId="0" applyFont="1" applyFill="1" applyBorder="1" applyAlignment="1" applyProtection="1">
      <alignment horizontal="center" vertical="center" wrapText="1"/>
      <protection locked="0"/>
    </xf>
    <xf numFmtId="0" fontId="12" fillId="7" borderId="3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6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top" wrapText="1"/>
    </xf>
    <xf numFmtId="49" fontId="12" fillId="0" borderId="36" xfId="0" applyNumberFormat="1" applyFont="1" applyBorder="1" applyAlignment="1">
      <alignment horizontal="left" vertical="center" wrapText="1"/>
    </xf>
    <xf numFmtId="15" fontId="12" fillId="0" borderId="36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12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12" fillId="3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36" xfId="0" applyFont="1" applyFill="1" applyBorder="1" applyAlignment="1">
      <alignment horizontal="left" vertical="center" wrapText="1"/>
    </xf>
    <xf numFmtId="49" fontId="8" fillId="7" borderId="36" xfId="0" applyNumberFormat="1" applyFont="1" applyFill="1" applyBorder="1" applyAlignment="1" applyProtection="1">
      <alignment horizontal="center" vertical="center" wrapText="1"/>
      <protection locked="0"/>
    </xf>
    <xf numFmtId="15" fontId="8" fillId="0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5" fontId="8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36" xfId="0" applyFont="1" applyFill="1" applyBorder="1" applyAlignment="1" applyProtection="1">
      <alignment horizontal="left" vertical="center" wrapText="1"/>
      <protection locked="0"/>
    </xf>
    <xf numFmtId="49" fontId="8" fillId="7" borderId="36" xfId="0" applyNumberFormat="1" applyFont="1" applyFill="1" applyBorder="1" applyAlignment="1" applyProtection="1">
      <alignment horizontal="left" vertical="center" wrapText="1"/>
      <protection locked="0"/>
    </xf>
    <xf numFmtId="0" fontId="8" fillId="7" borderId="36" xfId="0" applyFont="1" applyFill="1" applyBorder="1" applyAlignment="1" applyProtection="1">
      <alignment horizontal="center" vertical="center" wrapText="1"/>
      <protection locked="0"/>
    </xf>
    <xf numFmtId="0" fontId="8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/>
    <xf numFmtId="0" fontId="3" fillId="9" borderId="36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wrapText="1"/>
    </xf>
    <xf numFmtId="0" fontId="19" fillId="7" borderId="3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wrapText="1"/>
    </xf>
    <xf numFmtId="0" fontId="19" fillId="7" borderId="29" xfId="0" applyFont="1" applyFill="1" applyBorder="1" applyAlignment="1">
      <alignment horizontal="center" wrapText="1"/>
    </xf>
    <xf numFmtId="0" fontId="19" fillId="7" borderId="27" xfId="0" applyFont="1" applyFill="1" applyBorder="1" applyAlignment="1">
      <alignment horizontal="center" wrapText="1"/>
    </xf>
    <xf numFmtId="0" fontId="19" fillId="7" borderId="30" xfId="0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9" fontId="0" fillId="0" borderId="15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0" fontId="15" fillId="4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TIPO DE ACCIÓN GENERADA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143495815478863E-2"/>
          <c:y val="0.1284636920384952"/>
          <c:w val="0.58756617112448373"/>
          <c:h val="0.83075328083989497"/>
        </c:manualLayout>
      </c:layout>
      <c:pieChart>
        <c:varyColors val="1"/>
        <c:ser>
          <c:idx val="0"/>
          <c:order val="0"/>
          <c:tx>
            <c:v>TIPO DE ACCIÓN GENERADA</c:v>
          </c:tx>
          <c:explosion val="20"/>
          <c:dPt>
            <c:idx val="0"/>
            <c:bubble3D val="0"/>
            <c:explosion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93C6-4B5E-A5FC-264B484FE814}"/>
              </c:ext>
            </c:extLst>
          </c:dPt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93C6-4B5E-A5FC-264B484FE814}"/>
              </c:ext>
            </c:extLst>
          </c:dPt>
          <c:dPt>
            <c:idx val="2"/>
            <c:bubble3D val="0"/>
            <c:explosion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02-93C6-4B5E-A5FC-264B484FE814}"/>
              </c:ext>
            </c:extLst>
          </c:dPt>
          <c:dPt>
            <c:idx val="3"/>
            <c:bubble3D val="0"/>
            <c:explosion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03-93C6-4B5E-A5FC-264B484FE81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GRAFICAS!$C$20:$C$23</c:f>
              <c:strCache>
                <c:ptCount val="4"/>
                <c:pt idx="0">
                  <c:v>Correctiva</c:v>
                </c:pt>
                <c:pt idx="1">
                  <c:v>Preventiva</c:v>
                </c:pt>
                <c:pt idx="2">
                  <c:v>Mejora</c:v>
                </c:pt>
                <c:pt idx="3">
                  <c:v>Tratamiento</c:v>
                </c:pt>
              </c:strCache>
            </c:strRef>
          </c:cat>
          <c:val>
            <c:numRef>
              <c:f>GRAFICAS!$D$20:$D$23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C6-4B5E-A5FC-264B484FE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2583729096731"/>
          <c:y val="0.35574305036687931"/>
          <c:w val="0.17659328929659823"/>
          <c:h val="0.26789508975611626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ACCIONES POR FUENTE DE MEJORA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ACCIONES TIPO DE FUENTE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GRAFICAS!$F$53:$F$66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E-428E-B0EB-4DCB6EDF8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9660832"/>
        <c:axId val="349655344"/>
        <c:axId val="0"/>
      </c:bar3DChart>
      <c:catAx>
        <c:axId val="3496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49655344"/>
        <c:crosses val="autoZero"/>
        <c:auto val="1"/>
        <c:lblAlgn val="ctr"/>
        <c:lblOffset val="100"/>
        <c:noMultiLvlLbl val="0"/>
      </c:catAx>
      <c:valAx>
        <c:axId val="349655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4966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ACCIONES POR PROCESO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GRAFICAS!$F$83:$F$89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54-487E-89C9-B74798B7C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3566880"/>
        <c:axId val="343561392"/>
        <c:axId val="0"/>
      </c:bar3DChart>
      <c:catAx>
        <c:axId val="3435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43561392"/>
        <c:crosses val="autoZero"/>
        <c:auto val="1"/>
        <c:lblAlgn val="ctr"/>
        <c:lblOffset val="100"/>
        <c:noMultiLvlLbl val="0"/>
      </c:catAx>
      <c:valAx>
        <c:axId val="343561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4356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0</xdr:row>
      <xdr:rowOff>0</xdr:rowOff>
    </xdr:from>
    <xdr:to>
      <xdr:col>10</xdr:col>
      <xdr:colOff>952499</xdr:colOff>
      <xdr:row>2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0"/>
          <a:ext cx="1663303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17</xdr:row>
      <xdr:rowOff>0</xdr:rowOff>
    </xdr:from>
    <xdr:to>
      <xdr:col>9</xdr:col>
      <xdr:colOff>695325</xdr:colOff>
      <xdr:row>40</xdr:row>
      <xdr:rowOff>47625</xdr:rowOff>
    </xdr:to>
    <xdr:graphicFrame macro="">
      <xdr:nvGraphicFramePr>
        <xdr:cNvPr id="375554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17</xdr:row>
      <xdr:rowOff>28576</xdr:rowOff>
    </xdr:from>
    <xdr:to>
      <xdr:col>15</xdr:col>
      <xdr:colOff>276224</xdr:colOff>
      <xdr:row>40</xdr:row>
      <xdr:rowOff>57150</xdr:rowOff>
    </xdr:to>
    <xdr:sp macro="" textlink="">
      <xdr:nvSpPr>
        <xdr:cNvPr id="4" name="3 CuadroTexto"/>
        <xdr:cNvSpPr txBox="1"/>
      </xdr:nvSpPr>
      <xdr:spPr>
        <a:xfrm>
          <a:off x="10077450" y="3457576"/>
          <a:ext cx="3905249" cy="3409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CO" sz="1200" baseline="0"/>
        </a:p>
        <a:p>
          <a:endParaRPr lang="es-CO" sz="1200"/>
        </a:p>
      </xdr:txBody>
    </xdr:sp>
    <xdr:clientData/>
  </xdr:twoCellAnchor>
  <xdr:twoCellAnchor>
    <xdr:from>
      <xdr:col>6</xdr:col>
      <xdr:colOff>609600</xdr:colOff>
      <xdr:row>47</xdr:row>
      <xdr:rowOff>123825</xdr:rowOff>
    </xdr:from>
    <xdr:to>
      <xdr:col>13</xdr:col>
      <xdr:colOff>542925</xdr:colOff>
      <xdr:row>61</xdr:row>
      <xdr:rowOff>76200</xdr:rowOff>
    </xdr:to>
    <xdr:graphicFrame macro="">
      <xdr:nvGraphicFramePr>
        <xdr:cNvPr id="375555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180975</xdr:colOff>
      <xdr:row>61</xdr:row>
      <xdr:rowOff>161924</xdr:rowOff>
    </xdr:from>
    <xdr:to>
      <xdr:col>15</xdr:col>
      <xdr:colOff>219075</xdr:colOff>
      <xdr:row>73</xdr:row>
      <xdr:rowOff>66674</xdr:rowOff>
    </xdr:to>
    <xdr:sp macro="" textlink="">
      <xdr:nvSpPr>
        <xdr:cNvPr id="6" name="5 CuadroTexto"/>
        <xdr:cNvSpPr txBox="1"/>
      </xdr:nvSpPr>
      <xdr:spPr>
        <a:xfrm>
          <a:off x="6886575" y="12039599"/>
          <a:ext cx="703897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CO"/>
        </a:p>
      </xdr:txBody>
    </xdr:sp>
    <xdr:clientData/>
  </xdr:twoCellAnchor>
  <xdr:twoCellAnchor>
    <xdr:from>
      <xdr:col>6</xdr:col>
      <xdr:colOff>676275</xdr:colOff>
      <xdr:row>78</xdr:row>
      <xdr:rowOff>38100</xdr:rowOff>
    </xdr:from>
    <xdr:to>
      <xdr:col>13</xdr:col>
      <xdr:colOff>285750</xdr:colOff>
      <xdr:row>92</xdr:row>
      <xdr:rowOff>38100</xdr:rowOff>
    </xdr:to>
    <xdr:graphicFrame macro="">
      <xdr:nvGraphicFramePr>
        <xdr:cNvPr id="375555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266699</xdr:colOff>
      <xdr:row>92</xdr:row>
      <xdr:rowOff>114300</xdr:rowOff>
    </xdr:from>
    <xdr:to>
      <xdr:col>15</xdr:col>
      <xdr:colOff>133349</xdr:colOff>
      <xdr:row>99</xdr:row>
      <xdr:rowOff>76199</xdr:rowOff>
    </xdr:to>
    <xdr:sp macro="" textlink="">
      <xdr:nvSpPr>
        <xdr:cNvPr id="9" name="8 CuadroTexto"/>
        <xdr:cNvSpPr txBox="1"/>
      </xdr:nvSpPr>
      <xdr:spPr>
        <a:xfrm>
          <a:off x="6972299" y="17868900"/>
          <a:ext cx="6867525" cy="11620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43</xdr:row>
          <xdr:rowOff>0</xdr:rowOff>
        </xdr:from>
        <xdr:to>
          <xdr:col>1</xdr:col>
          <xdr:colOff>800100</xdr:colOff>
          <xdr:row>43</xdr:row>
          <xdr:rowOff>0</xdr:rowOff>
        </xdr:to>
        <xdr:sp macro="" textlink="">
          <xdr:nvSpPr>
            <xdr:cNvPr id="1408257" name="Object 257" hidden="1">
              <a:extLst>
                <a:ext uri="{63B3BB69-23CF-44E3-9099-C40C66FF867C}">
                  <a14:compatExt spid="_x0000_s140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43</xdr:row>
          <xdr:rowOff>0</xdr:rowOff>
        </xdr:from>
        <xdr:to>
          <xdr:col>1</xdr:col>
          <xdr:colOff>800100</xdr:colOff>
          <xdr:row>43</xdr:row>
          <xdr:rowOff>0</xdr:rowOff>
        </xdr:to>
        <xdr:sp macro="" textlink="">
          <xdr:nvSpPr>
            <xdr:cNvPr id="1408258" name="Object 258" hidden="1">
              <a:extLst>
                <a:ext uri="{63B3BB69-23CF-44E3-9099-C40C66FF867C}">
                  <a14:compatExt spid="_x0000_s140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9"/>
  <sheetViews>
    <sheetView showGridLines="0" tabSelected="1" topLeftCell="C1" zoomScale="80" zoomScaleNormal="80" workbookViewId="0">
      <selection activeCell="A3" sqref="A3:E4"/>
    </sheetView>
  </sheetViews>
  <sheetFormatPr baseColWidth="10" defaultRowHeight="15" x14ac:dyDescent="0.2"/>
  <cols>
    <col min="1" max="1" width="24.42578125" style="74" bestFit="1" customWidth="1"/>
    <col min="2" max="2" width="15.85546875" style="78" bestFit="1" customWidth="1"/>
    <col min="3" max="3" width="18.85546875" style="103" bestFit="1" customWidth="1"/>
    <col min="4" max="4" width="15.85546875" style="74" bestFit="1" customWidth="1"/>
    <col min="5" max="5" width="20.28515625" style="74" bestFit="1" customWidth="1"/>
    <col min="6" max="6" width="53.7109375" style="74" customWidth="1"/>
    <col min="7" max="7" width="24.42578125" style="74" bestFit="1" customWidth="1"/>
    <col min="8" max="8" width="24.140625" style="108" customWidth="1"/>
    <col min="9" max="9" width="23.140625" style="109" bestFit="1" customWidth="1"/>
    <col min="10" max="10" width="16.42578125" style="82" bestFit="1" customWidth="1"/>
    <col min="11" max="11" width="15" style="109" bestFit="1" customWidth="1"/>
    <col min="12" max="12" width="17.140625" style="78" customWidth="1"/>
    <col min="13" max="13" width="17" style="78" bestFit="1" customWidth="1"/>
    <col min="14" max="14" width="11.7109375" style="78" bestFit="1" customWidth="1"/>
    <col min="15" max="15" width="24.42578125" style="78" bestFit="1" customWidth="1"/>
    <col min="16" max="16" width="5.7109375" style="78" bestFit="1" customWidth="1"/>
    <col min="17" max="17" width="14.28515625" style="78" bestFit="1" customWidth="1"/>
    <col min="18" max="18" width="17.85546875" style="78" customWidth="1"/>
    <col min="19" max="19" width="16" style="78" customWidth="1"/>
    <col min="20" max="16384" width="11.42578125" style="78"/>
  </cols>
  <sheetData>
    <row r="1" spans="1:17" s="71" customFormat="1" ht="15" customHeight="1" x14ac:dyDescent="0.2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7" s="71" customFormat="1" ht="50.25" customHeight="1" x14ac:dyDescent="0.2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40"/>
    </row>
    <row r="3" spans="1:17" s="71" customFormat="1" ht="15" customHeight="1" x14ac:dyDescent="0.2">
      <c r="A3" s="141" t="s">
        <v>80</v>
      </c>
      <c r="B3" s="141"/>
      <c r="C3" s="141"/>
      <c r="D3" s="141"/>
      <c r="E3" s="141"/>
      <c r="F3" s="141" t="s">
        <v>82</v>
      </c>
      <c r="G3" s="141"/>
      <c r="H3" s="141" t="s">
        <v>84</v>
      </c>
      <c r="I3" s="141"/>
      <c r="J3" s="141" t="s">
        <v>81</v>
      </c>
      <c r="K3" s="141"/>
    </row>
    <row r="4" spans="1:17" s="71" customFormat="1" ht="15.7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7" ht="25.5" customHeight="1" thickBot="1" x14ac:dyDescent="0.25">
      <c r="A5" s="70" t="s">
        <v>83</v>
      </c>
      <c r="B5" s="125"/>
      <c r="C5" s="72"/>
      <c r="D5" s="73"/>
      <c r="E5" s="73"/>
      <c r="G5" s="73"/>
      <c r="H5" s="75"/>
      <c r="I5" s="76"/>
      <c r="J5" s="77"/>
      <c r="K5" s="76"/>
    </row>
    <row r="6" spans="1:17" s="71" customFormat="1" ht="15" customHeight="1" thickBot="1" x14ac:dyDescent="0.25">
      <c r="A6" s="129"/>
      <c r="B6" s="130"/>
      <c r="C6" s="131" t="s">
        <v>79</v>
      </c>
      <c r="D6" s="132"/>
      <c r="E6" s="132"/>
      <c r="F6" s="132"/>
      <c r="G6" s="132"/>
      <c r="H6" s="132"/>
      <c r="I6" s="132"/>
      <c r="J6" s="132"/>
      <c r="K6" s="133"/>
    </row>
    <row r="7" spans="1:17" ht="21" customHeight="1" thickTop="1" thickBot="1" x14ac:dyDescent="0.25">
      <c r="A7" s="127" t="s">
        <v>7</v>
      </c>
      <c r="B7" s="134"/>
      <c r="C7" s="127"/>
      <c r="D7" s="127"/>
      <c r="E7" s="127"/>
      <c r="F7" s="127"/>
      <c r="G7" s="127"/>
      <c r="H7" s="126" t="s">
        <v>46</v>
      </c>
      <c r="I7" s="126"/>
      <c r="J7" s="127" t="s">
        <v>45</v>
      </c>
      <c r="K7" s="127"/>
    </row>
    <row r="8" spans="1:17" s="82" customFormat="1" ht="45" customHeight="1" thickTop="1" thickBot="1" x14ac:dyDescent="0.25">
      <c r="A8" s="79" t="s">
        <v>30</v>
      </c>
      <c r="B8" s="80" t="s">
        <v>42</v>
      </c>
      <c r="C8" s="80" t="s">
        <v>8</v>
      </c>
      <c r="D8" s="80" t="s">
        <v>2</v>
      </c>
      <c r="E8" s="80" t="s">
        <v>31</v>
      </c>
      <c r="F8" s="80" t="s">
        <v>63</v>
      </c>
      <c r="G8" s="80" t="s">
        <v>4</v>
      </c>
      <c r="H8" s="81" t="s">
        <v>44</v>
      </c>
      <c r="I8" s="81" t="s">
        <v>43</v>
      </c>
      <c r="J8" s="80" t="s">
        <v>6</v>
      </c>
      <c r="K8" s="80" t="s">
        <v>5</v>
      </c>
      <c r="M8" s="128" t="s">
        <v>11</v>
      </c>
      <c r="N8" s="128"/>
      <c r="O8" s="128"/>
      <c r="P8" s="128"/>
      <c r="Q8" s="128"/>
    </row>
    <row r="9" spans="1:17" s="116" customFormat="1" ht="39.950000000000003" customHeight="1" thickTop="1" thickBot="1" x14ac:dyDescent="0.25">
      <c r="A9" s="110"/>
      <c r="B9" s="111"/>
      <c r="C9" s="112"/>
      <c r="D9" s="110"/>
      <c r="E9" s="113"/>
      <c r="F9" s="113"/>
      <c r="G9" s="113"/>
      <c r="H9" s="113"/>
      <c r="I9" s="112"/>
      <c r="J9" s="114"/>
      <c r="K9" s="115"/>
      <c r="M9" s="117" t="s">
        <v>59</v>
      </c>
      <c r="N9" s="117" t="s">
        <v>37</v>
      </c>
      <c r="O9" s="117" t="s">
        <v>33</v>
      </c>
      <c r="P9" s="117" t="s">
        <v>9</v>
      </c>
      <c r="Q9" s="117" t="s">
        <v>67</v>
      </c>
    </row>
    <row r="10" spans="1:17" s="116" customFormat="1" ht="39.950000000000003" customHeight="1" thickTop="1" thickBot="1" x14ac:dyDescent="0.25">
      <c r="A10" s="110"/>
      <c r="B10" s="111"/>
      <c r="C10" s="112"/>
      <c r="D10" s="110"/>
      <c r="E10" s="113"/>
      <c r="F10" s="113"/>
      <c r="G10" s="113"/>
      <c r="H10" s="113"/>
      <c r="I10" s="112"/>
      <c r="J10" s="114"/>
      <c r="K10" s="115"/>
      <c r="L10" s="118"/>
      <c r="M10" s="119" t="s">
        <v>73</v>
      </c>
      <c r="N10" s="119" t="s">
        <v>38</v>
      </c>
      <c r="O10" s="119" t="s">
        <v>34</v>
      </c>
      <c r="P10" s="119" t="s">
        <v>10</v>
      </c>
      <c r="Q10" s="117" t="s">
        <v>35</v>
      </c>
    </row>
    <row r="11" spans="1:17" s="116" customFormat="1" ht="39.950000000000003" customHeight="1" thickTop="1" thickBot="1" x14ac:dyDescent="0.25">
      <c r="A11" s="110"/>
      <c r="B11" s="111"/>
      <c r="C11" s="120"/>
      <c r="D11" s="121"/>
      <c r="E11" s="122"/>
      <c r="F11" s="122"/>
      <c r="G11" s="122"/>
      <c r="H11" s="122"/>
      <c r="I11" s="120"/>
      <c r="J11" s="123"/>
      <c r="K11" s="124"/>
      <c r="M11" s="117" t="s">
        <v>21</v>
      </c>
      <c r="N11" s="117" t="s">
        <v>39</v>
      </c>
      <c r="O11" s="117" t="s">
        <v>36</v>
      </c>
      <c r="P11" s="117" t="s">
        <v>23</v>
      </c>
      <c r="Q11" s="117" t="s">
        <v>23</v>
      </c>
    </row>
    <row r="12" spans="1:17" ht="39.950000000000003" customHeight="1" thickTop="1" thickBot="1" x14ac:dyDescent="0.25">
      <c r="A12" s="83"/>
      <c r="B12" s="84"/>
      <c r="C12" s="91"/>
      <c r="D12" s="92"/>
      <c r="E12" s="93"/>
      <c r="F12" s="93"/>
      <c r="G12" s="93"/>
      <c r="H12" s="93"/>
      <c r="I12" s="91"/>
      <c r="J12" s="94"/>
      <c r="K12" s="95"/>
      <c r="M12" s="89" t="s">
        <v>75</v>
      </c>
      <c r="N12" s="89" t="s">
        <v>54</v>
      </c>
      <c r="O12" s="89" t="s">
        <v>55</v>
      </c>
      <c r="P12" s="89" t="s">
        <v>51</v>
      </c>
      <c r="Q12" s="89"/>
    </row>
    <row r="13" spans="1:17" ht="39.950000000000003" customHeight="1" thickTop="1" thickBot="1" x14ac:dyDescent="0.25">
      <c r="A13" s="83"/>
      <c r="B13" s="84"/>
      <c r="C13" s="91"/>
      <c r="D13" s="92"/>
      <c r="E13" s="93"/>
      <c r="F13" s="93"/>
      <c r="G13" s="93"/>
      <c r="H13" s="93"/>
      <c r="I13" s="91"/>
      <c r="J13" s="94"/>
      <c r="K13" s="95"/>
      <c r="M13" s="89" t="s">
        <v>74</v>
      </c>
      <c r="N13" s="89" t="s">
        <v>23</v>
      </c>
      <c r="O13" s="89" t="s">
        <v>49</v>
      </c>
      <c r="P13" s="89"/>
      <c r="Q13" s="89"/>
    </row>
    <row r="14" spans="1:17" ht="39.950000000000003" customHeight="1" thickTop="1" thickBot="1" x14ac:dyDescent="0.25">
      <c r="A14" s="83"/>
      <c r="B14" s="84"/>
      <c r="C14" s="91"/>
      <c r="D14" s="92"/>
      <c r="E14" s="93"/>
      <c r="F14" s="93"/>
      <c r="G14" s="93"/>
      <c r="H14" s="93"/>
      <c r="I14" s="91"/>
      <c r="J14" s="94"/>
      <c r="K14" s="95"/>
      <c r="M14" s="89" t="s">
        <v>60</v>
      </c>
      <c r="N14" s="89"/>
      <c r="O14" s="89" t="s">
        <v>40</v>
      </c>
      <c r="P14" s="89"/>
      <c r="Q14" s="89"/>
    </row>
    <row r="15" spans="1:17" ht="39.950000000000003" customHeight="1" thickTop="1" thickBot="1" x14ac:dyDescent="0.25">
      <c r="A15" s="83"/>
      <c r="B15" s="84"/>
      <c r="C15" s="91"/>
      <c r="D15" s="92"/>
      <c r="E15" s="93"/>
      <c r="F15" s="93"/>
      <c r="G15" s="93"/>
      <c r="H15" s="93"/>
      <c r="I15" s="91"/>
      <c r="J15" s="94"/>
      <c r="K15" s="95"/>
      <c r="M15" s="89" t="s">
        <v>72</v>
      </c>
      <c r="N15" s="89"/>
      <c r="O15" s="89" t="s">
        <v>57</v>
      </c>
      <c r="P15" s="89"/>
      <c r="Q15" s="89"/>
    </row>
    <row r="16" spans="1:17" ht="39.950000000000003" customHeight="1" thickTop="1" thickBot="1" x14ac:dyDescent="0.25">
      <c r="A16" s="83"/>
      <c r="B16" s="84"/>
      <c r="C16" s="91"/>
      <c r="D16" s="92"/>
      <c r="E16" s="93"/>
      <c r="F16" s="93"/>
      <c r="G16" s="93"/>
      <c r="H16" s="93"/>
      <c r="I16" s="91"/>
      <c r="J16" s="94"/>
      <c r="K16" s="95"/>
      <c r="M16" s="89"/>
      <c r="N16" s="89"/>
      <c r="O16" s="89" t="s">
        <v>62</v>
      </c>
      <c r="P16" s="89"/>
      <c r="Q16" s="89"/>
    </row>
    <row r="17" spans="1:17" ht="39.950000000000003" customHeight="1" thickTop="1" thickBot="1" x14ac:dyDescent="0.25">
      <c r="A17" s="83"/>
      <c r="B17" s="84"/>
      <c r="C17" s="91"/>
      <c r="D17" s="92"/>
      <c r="E17" s="93"/>
      <c r="F17" s="93"/>
      <c r="G17" s="93"/>
      <c r="H17" s="93"/>
      <c r="I17" s="91"/>
      <c r="J17" s="94"/>
      <c r="K17" s="95"/>
      <c r="M17" s="89"/>
      <c r="N17" s="89"/>
      <c r="O17" s="89" t="s">
        <v>47</v>
      </c>
      <c r="P17" s="89"/>
      <c r="Q17" s="89"/>
    </row>
    <row r="18" spans="1:17" ht="39.950000000000003" customHeight="1" thickTop="1" thickBot="1" x14ac:dyDescent="0.25">
      <c r="A18" s="83"/>
      <c r="B18" s="84"/>
      <c r="C18" s="91"/>
      <c r="D18" s="92"/>
      <c r="E18" s="93"/>
      <c r="F18" s="93"/>
      <c r="G18" s="93"/>
      <c r="H18" s="93"/>
      <c r="I18" s="91"/>
      <c r="J18" s="94"/>
      <c r="K18" s="95"/>
      <c r="M18" s="89"/>
      <c r="N18" s="89"/>
      <c r="O18" s="89" t="s">
        <v>76</v>
      </c>
      <c r="P18" s="89"/>
      <c r="Q18" s="89"/>
    </row>
    <row r="19" spans="1:17" ht="39.950000000000003" customHeight="1" thickTop="1" thickBot="1" x14ac:dyDescent="0.25">
      <c r="A19" s="83"/>
      <c r="B19" s="84"/>
      <c r="C19" s="91"/>
      <c r="D19" s="92"/>
      <c r="E19" s="93"/>
      <c r="F19" s="93"/>
      <c r="G19" s="93"/>
      <c r="H19" s="93"/>
      <c r="I19" s="91"/>
      <c r="J19" s="94"/>
      <c r="K19" s="95"/>
      <c r="M19" s="89"/>
      <c r="N19" s="89"/>
      <c r="O19" s="89" t="s">
        <v>52</v>
      </c>
      <c r="P19" s="89"/>
      <c r="Q19" s="89"/>
    </row>
    <row r="20" spans="1:17" ht="39.950000000000003" customHeight="1" thickTop="1" thickBot="1" x14ac:dyDescent="0.25">
      <c r="A20" s="83"/>
      <c r="B20" s="84"/>
      <c r="C20" s="91"/>
      <c r="D20" s="92"/>
      <c r="E20" s="93"/>
      <c r="F20" s="93"/>
      <c r="G20" s="93"/>
      <c r="H20" s="93"/>
      <c r="I20" s="91"/>
      <c r="J20" s="94"/>
      <c r="K20" s="95"/>
      <c r="M20" s="89"/>
      <c r="N20" s="89"/>
      <c r="O20" s="89" t="s">
        <v>48</v>
      </c>
      <c r="P20" s="89"/>
      <c r="Q20" s="89"/>
    </row>
    <row r="21" spans="1:17" ht="39.950000000000003" customHeight="1" thickTop="1" thickBot="1" x14ac:dyDescent="0.25">
      <c r="A21" s="83"/>
      <c r="B21" s="84"/>
      <c r="C21" s="91"/>
      <c r="D21" s="92"/>
      <c r="E21" s="93"/>
      <c r="F21" s="93"/>
      <c r="G21" s="93"/>
      <c r="H21" s="93"/>
      <c r="I21" s="91"/>
      <c r="J21" s="94"/>
      <c r="K21" s="95"/>
      <c r="M21" s="89"/>
      <c r="N21" s="89"/>
      <c r="O21" s="89"/>
      <c r="P21" s="89"/>
      <c r="Q21" s="89"/>
    </row>
    <row r="22" spans="1:17" ht="39.950000000000003" customHeight="1" thickTop="1" thickBot="1" x14ac:dyDescent="0.25">
      <c r="A22" s="83"/>
      <c r="B22" s="84"/>
      <c r="C22" s="91"/>
      <c r="D22" s="92"/>
      <c r="E22" s="93"/>
      <c r="F22" s="93"/>
      <c r="G22" s="93"/>
      <c r="H22" s="93"/>
      <c r="I22" s="91"/>
      <c r="J22" s="94"/>
      <c r="K22" s="95"/>
      <c r="M22" s="89"/>
      <c r="N22" s="89"/>
      <c r="O22" s="89"/>
      <c r="P22" s="89"/>
      <c r="Q22" s="89"/>
    </row>
    <row r="23" spans="1:17" ht="39.950000000000003" customHeight="1" thickTop="1" thickBot="1" x14ac:dyDescent="0.25">
      <c r="A23" s="83"/>
      <c r="B23" s="96"/>
      <c r="C23" s="85"/>
      <c r="D23" s="83"/>
      <c r="E23" s="86"/>
      <c r="F23" s="86"/>
      <c r="G23" s="86"/>
      <c r="H23" s="86"/>
      <c r="I23" s="85"/>
      <c r="J23" s="87"/>
      <c r="K23" s="88"/>
      <c r="M23" s="89"/>
      <c r="N23" s="89"/>
      <c r="O23" s="89"/>
      <c r="P23" s="89"/>
      <c r="Q23" s="89"/>
    </row>
    <row r="24" spans="1:17" ht="39.950000000000003" customHeight="1" thickTop="1" thickBot="1" x14ac:dyDescent="0.25">
      <c r="A24" s="83"/>
      <c r="B24" s="96"/>
      <c r="C24" s="85"/>
      <c r="D24" s="83"/>
      <c r="E24" s="86"/>
      <c r="F24" s="86"/>
      <c r="G24" s="86"/>
      <c r="H24" s="86"/>
      <c r="I24" s="85"/>
      <c r="J24" s="87"/>
      <c r="K24" s="88"/>
      <c r="M24" s="89"/>
      <c r="N24" s="89"/>
      <c r="O24" s="89"/>
      <c r="P24" s="89"/>
      <c r="Q24" s="89"/>
    </row>
    <row r="25" spans="1:17" ht="39.950000000000003" customHeight="1" thickTop="1" thickBot="1" x14ac:dyDescent="0.25">
      <c r="A25" s="83"/>
      <c r="B25" s="96"/>
      <c r="C25" s="85"/>
      <c r="D25" s="83"/>
      <c r="E25" s="86"/>
      <c r="F25" s="86"/>
      <c r="G25" s="86"/>
      <c r="H25" s="86"/>
      <c r="I25" s="85"/>
      <c r="J25" s="87"/>
      <c r="K25" s="88"/>
      <c r="M25" s="89"/>
      <c r="N25" s="89"/>
      <c r="O25" s="89"/>
      <c r="P25" s="89"/>
      <c r="Q25" s="89"/>
    </row>
    <row r="26" spans="1:17" ht="39.950000000000003" customHeight="1" thickTop="1" thickBot="1" x14ac:dyDescent="0.25">
      <c r="A26" s="83"/>
      <c r="B26" s="96"/>
      <c r="C26" s="85"/>
      <c r="D26" s="83"/>
      <c r="E26" s="83"/>
      <c r="F26" s="83"/>
      <c r="G26" s="83"/>
      <c r="H26" s="83"/>
      <c r="I26" s="91"/>
      <c r="J26" s="87"/>
      <c r="K26" s="97"/>
      <c r="M26" s="89"/>
      <c r="N26" s="89"/>
      <c r="O26" s="89"/>
      <c r="P26" s="89"/>
      <c r="Q26" s="89"/>
    </row>
    <row r="27" spans="1:17" ht="39.950000000000003" customHeight="1" thickTop="1" thickBot="1" x14ac:dyDescent="0.25">
      <c r="A27" s="83"/>
      <c r="B27" s="96"/>
      <c r="C27" s="85"/>
      <c r="D27" s="83"/>
      <c r="E27" s="83"/>
      <c r="F27" s="83"/>
      <c r="G27" s="86"/>
      <c r="H27" s="86"/>
      <c r="I27" s="85"/>
      <c r="J27" s="87"/>
      <c r="K27" s="88"/>
    </row>
    <row r="28" spans="1:17" ht="39.950000000000003" customHeight="1" thickTop="1" thickBot="1" x14ac:dyDescent="0.25">
      <c r="A28" s="83"/>
      <c r="B28" s="96"/>
      <c r="C28" s="85"/>
      <c r="D28" s="83"/>
      <c r="E28" s="86"/>
      <c r="F28" s="86"/>
      <c r="G28" s="86"/>
      <c r="H28" s="86"/>
      <c r="I28" s="85"/>
      <c r="J28" s="87"/>
      <c r="K28" s="88"/>
      <c r="L28" s="90"/>
    </row>
    <row r="29" spans="1:17" ht="39.950000000000003" customHeight="1" thickTop="1" thickBot="1" x14ac:dyDescent="0.25">
      <c r="A29" s="83"/>
      <c r="B29" s="96"/>
      <c r="C29" s="85"/>
      <c r="D29" s="83"/>
      <c r="E29" s="86"/>
      <c r="F29" s="86"/>
      <c r="G29" s="86"/>
      <c r="H29" s="86"/>
      <c r="I29" s="85"/>
      <c r="J29" s="87"/>
      <c r="K29" s="88"/>
      <c r="L29" s="90"/>
    </row>
    <row r="30" spans="1:17" ht="39.950000000000003" customHeight="1" thickTop="1" thickBot="1" x14ac:dyDescent="0.25">
      <c r="A30" s="83"/>
      <c r="B30" s="96"/>
      <c r="C30" s="85"/>
      <c r="D30" s="83"/>
      <c r="E30" s="86"/>
      <c r="F30" s="86"/>
      <c r="G30" s="86"/>
      <c r="H30" s="86"/>
      <c r="I30" s="85"/>
      <c r="J30" s="87"/>
      <c r="K30" s="88"/>
      <c r="L30" s="90"/>
    </row>
    <row r="31" spans="1:17" ht="39.950000000000003" customHeight="1" thickTop="1" thickBot="1" x14ac:dyDescent="0.25">
      <c r="A31" s="83"/>
      <c r="B31" s="96"/>
      <c r="C31" s="85"/>
      <c r="D31" s="83"/>
      <c r="E31" s="86"/>
      <c r="F31" s="86"/>
      <c r="G31" s="98"/>
      <c r="H31" s="86"/>
      <c r="I31" s="85"/>
      <c r="J31" s="87"/>
      <c r="K31" s="88"/>
      <c r="L31" s="90"/>
    </row>
    <row r="32" spans="1:17" ht="39.950000000000003" customHeight="1" thickTop="1" thickBot="1" x14ac:dyDescent="0.25">
      <c r="A32" s="83"/>
      <c r="B32" s="96"/>
      <c r="C32" s="99"/>
      <c r="D32" s="83"/>
      <c r="E32" s="86"/>
      <c r="F32" s="98"/>
      <c r="G32" s="98"/>
      <c r="H32" s="98"/>
      <c r="I32" s="99"/>
      <c r="J32" s="87"/>
      <c r="K32" s="88"/>
      <c r="L32" s="90"/>
    </row>
    <row r="33" spans="1:12" ht="39.950000000000003" customHeight="1" thickTop="1" thickBot="1" x14ac:dyDescent="0.25">
      <c r="A33" s="83"/>
      <c r="B33" s="96"/>
      <c r="C33" s="99"/>
      <c r="D33" s="83"/>
      <c r="E33" s="86"/>
      <c r="F33" s="98"/>
      <c r="G33" s="98"/>
      <c r="H33" s="98"/>
      <c r="I33" s="99"/>
      <c r="J33" s="87"/>
      <c r="K33" s="88"/>
      <c r="L33" s="90"/>
    </row>
    <row r="34" spans="1:12" ht="39.950000000000003" customHeight="1" thickTop="1" thickBot="1" x14ac:dyDescent="0.25">
      <c r="A34" s="83"/>
      <c r="B34" s="96"/>
      <c r="C34" s="99"/>
      <c r="D34" s="83"/>
      <c r="E34" s="86"/>
      <c r="F34" s="98"/>
      <c r="G34" s="98"/>
      <c r="H34" s="98"/>
      <c r="I34" s="99"/>
      <c r="J34" s="87"/>
      <c r="K34" s="88"/>
      <c r="L34" s="90"/>
    </row>
    <row r="35" spans="1:12" ht="39.950000000000003" customHeight="1" thickTop="1" thickBot="1" x14ac:dyDescent="0.25">
      <c r="A35" s="83"/>
      <c r="B35" s="96"/>
      <c r="C35" s="99"/>
      <c r="D35" s="83"/>
      <c r="E35" s="98"/>
      <c r="F35" s="98"/>
      <c r="G35" s="98"/>
      <c r="H35" s="98"/>
      <c r="I35" s="99"/>
      <c r="J35" s="87"/>
      <c r="K35" s="88"/>
      <c r="L35" s="90"/>
    </row>
    <row r="36" spans="1:12" ht="39.950000000000003" customHeight="1" thickTop="1" thickBot="1" x14ac:dyDescent="0.25">
      <c r="A36" s="83"/>
      <c r="B36" s="96"/>
      <c r="C36" s="99"/>
      <c r="D36" s="83"/>
      <c r="E36" s="98"/>
      <c r="F36" s="98"/>
      <c r="G36" s="98"/>
      <c r="H36" s="98"/>
      <c r="I36" s="85"/>
      <c r="J36" s="87"/>
      <c r="K36" s="88"/>
      <c r="L36" s="90"/>
    </row>
    <row r="37" spans="1:12" ht="39.950000000000003" customHeight="1" thickTop="1" thickBot="1" x14ac:dyDescent="0.25">
      <c r="A37" s="83"/>
      <c r="B37" s="96"/>
      <c r="C37" s="99"/>
      <c r="D37" s="83"/>
      <c r="E37" s="98"/>
      <c r="F37" s="98"/>
      <c r="G37" s="98"/>
      <c r="H37" s="98"/>
      <c r="I37" s="85"/>
      <c r="J37" s="87"/>
      <c r="K37" s="88"/>
      <c r="L37" s="90"/>
    </row>
    <row r="38" spans="1:12" ht="39.950000000000003" customHeight="1" thickTop="1" thickBot="1" x14ac:dyDescent="0.25">
      <c r="A38" s="83"/>
      <c r="B38" s="100"/>
      <c r="C38" s="99"/>
      <c r="D38" s="83"/>
      <c r="E38" s="98"/>
      <c r="F38" s="98"/>
      <c r="G38" s="98"/>
      <c r="H38" s="98"/>
      <c r="I38" s="99"/>
      <c r="J38" s="87"/>
      <c r="K38" s="88"/>
      <c r="L38" s="90"/>
    </row>
    <row r="39" spans="1:12" ht="39.950000000000003" customHeight="1" thickTop="1" thickBot="1" x14ac:dyDescent="0.25">
      <c r="A39" s="83"/>
      <c r="B39" s="100"/>
      <c r="C39" s="99"/>
      <c r="D39" s="83"/>
      <c r="E39" s="98"/>
      <c r="F39" s="98"/>
      <c r="G39" s="98"/>
      <c r="H39" s="98"/>
      <c r="I39" s="99"/>
      <c r="J39" s="87"/>
      <c r="K39" s="88"/>
      <c r="L39" s="90"/>
    </row>
    <row r="40" spans="1:12" ht="39.950000000000003" customHeight="1" thickTop="1" thickBot="1" x14ac:dyDescent="0.25">
      <c r="A40" s="83"/>
      <c r="B40" s="100"/>
      <c r="C40" s="99"/>
      <c r="D40" s="83"/>
      <c r="E40" s="98"/>
      <c r="F40" s="98"/>
      <c r="G40" s="98"/>
      <c r="H40" s="98"/>
      <c r="I40" s="99"/>
      <c r="J40" s="87"/>
      <c r="K40" s="88"/>
      <c r="L40" s="90"/>
    </row>
    <row r="41" spans="1:12" ht="39.950000000000003" customHeight="1" thickTop="1" thickBot="1" x14ac:dyDescent="0.25">
      <c r="A41" s="83"/>
      <c r="B41" s="100"/>
      <c r="C41" s="99"/>
      <c r="D41" s="83"/>
      <c r="E41" s="98"/>
      <c r="F41" s="98"/>
      <c r="G41" s="98"/>
      <c r="H41" s="98"/>
      <c r="I41" s="99"/>
      <c r="J41" s="87"/>
      <c r="K41" s="88"/>
      <c r="L41" s="90"/>
    </row>
    <row r="42" spans="1:12" ht="39.950000000000003" customHeight="1" thickTop="1" thickBot="1" x14ac:dyDescent="0.25">
      <c r="A42" s="83"/>
      <c r="B42" s="100"/>
      <c r="C42" s="99"/>
      <c r="D42" s="83"/>
      <c r="E42" s="98"/>
      <c r="F42" s="98"/>
      <c r="G42" s="98"/>
      <c r="H42" s="98"/>
      <c r="I42" s="99"/>
      <c r="J42" s="99"/>
      <c r="K42" s="88"/>
      <c r="L42" s="90"/>
    </row>
    <row r="43" spans="1:12" ht="39.950000000000003" customHeight="1" thickTop="1" thickBot="1" x14ac:dyDescent="0.25">
      <c r="A43" s="83"/>
      <c r="B43" s="100"/>
      <c r="C43" s="99"/>
      <c r="D43" s="83"/>
      <c r="E43" s="98"/>
      <c r="F43" s="98"/>
      <c r="G43" s="98"/>
      <c r="H43" s="98"/>
      <c r="I43" s="99"/>
      <c r="J43" s="87"/>
      <c r="K43" s="88"/>
      <c r="L43" s="90"/>
    </row>
    <row r="44" spans="1:12" ht="39.950000000000003" customHeight="1" thickTop="1" thickBot="1" x14ac:dyDescent="0.25">
      <c r="A44" s="83"/>
      <c r="B44" s="100"/>
      <c r="C44" s="99"/>
      <c r="D44" s="83"/>
      <c r="E44" s="98"/>
      <c r="F44" s="98"/>
      <c r="G44" s="98"/>
      <c r="H44" s="98"/>
      <c r="I44" s="99"/>
      <c r="J44" s="87"/>
      <c r="K44" s="88"/>
      <c r="L44" s="90"/>
    </row>
    <row r="45" spans="1:12" ht="39.950000000000003" customHeight="1" thickTop="1" thickBot="1" x14ac:dyDescent="0.25">
      <c r="A45" s="83"/>
      <c r="B45" s="100"/>
      <c r="C45" s="99"/>
      <c r="D45" s="83"/>
      <c r="E45" s="98"/>
      <c r="F45" s="98"/>
      <c r="G45" s="98"/>
      <c r="H45" s="98"/>
      <c r="I45" s="99"/>
      <c r="J45" s="87"/>
      <c r="K45" s="88"/>
      <c r="L45" s="90"/>
    </row>
    <row r="46" spans="1:12" ht="39.950000000000003" customHeight="1" thickTop="1" thickBot="1" x14ac:dyDescent="0.25">
      <c r="A46" s="83"/>
      <c r="B46" s="100"/>
      <c r="C46" s="99"/>
      <c r="D46" s="83"/>
      <c r="E46" s="98"/>
      <c r="F46" s="98"/>
      <c r="G46" s="98"/>
      <c r="H46" s="98"/>
      <c r="I46" s="99"/>
      <c r="J46" s="87"/>
      <c r="K46" s="88"/>
      <c r="L46" s="90"/>
    </row>
    <row r="47" spans="1:12" ht="39.950000000000003" customHeight="1" thickTop="1" thickBot="1" x14ac:dyDescent="0.25">
      <c r="A47" s="83"/>
      <c r="B47" s="100"/>
      <c r="C47" s="99"/>
      <c r="D47" s="83"/>
      <c r="E47" s="98"/>
      <c r="F47" s="98"/>
      <c r="G47" s="98"/>
      <c r="H47" s="98"/>
      <c r="I47" s="99"/>
      <c r="J47" s="87"/>
      <c r="K47" s="88"/>
      <c r="L47" s="90"/>
    </row>
    <row r="48" spans="1:12" ht="39.950000000000003" customHeight="1" thickTop="1" thickBot="1" x14ac:dyDescent="0.25">
      <c r="A48" s="83"/>
      <c r="B48" s="100"/>
      <c r="C48" s="99"/>
      <c r="D48" s="83"/>
      <c r="E48" s="98"/>
      <c r="F48" s="98"/>
      <c r="G48" s="98"/>
      <c r="H48" s="98"/>
      <c r="I48" s="99"/>
      <c r="J48" s="87"/>
      <c r="K48" s="88"/>
      <c r="L48" s="90"/>
    </row>
    <row r="49" spans="1:12" ht="39.950000000000003" customHeight="1" thickTop="1" thickBot="1" x14ac:dyDescent="0.25">
      <c r="A49" s="83"/>
      <c r="B49" s="100"/>
      <c r="C49" s="99"/>
      <c r="D49" s="83"/>
      <c r="E49" s="98"/>
      <c r="F49" s="98"/>
      <c r="G49" s="98"/>
      <c r="H49" s="98"/>
      <c r="I49" s="99"/>
      <c r="J49" s="87"/>
      <c r="K49" s="88"/>
      <c r="L49" s="90"/>
    </row>
    <row r="50" spans="1:12" ht="39.950000000000003" customHeight="1" thickTop="1" thickBot="1" x14ac:dyDescent="0.25">
      <c r="A50" s="83"/>
      <c r="B50" s="100"/>
      <c r="C50" s="99"/>
      <c r="D50" s="83"/>
      <c r="E50" s="98"/>
      <c r="F50" s="98"/>
      <c r="G50" s="98"/>
      <c r="H50" s="98"/>
      <c r="I50" s="99"/>
      <c r="J50" s="87"/>
      <c r="K50" s="88"/>
      <c r="L50" s="90"/>
    </row>
    <row r="51" spans="1:12" ht="39.950000000000003" customHeight="1" thickTop="1" thickBot="1" x14ac:dyDescent="0.25">
      <c r="A51" s="83"/>
      <c r="B51" s="100"/>
      <c r="C51" s="99"/>
      <c r="D51" s="83"/>
      <c r="E51" s="98"/>
      <c r="F51" s="98"/>
      <c r="G51" s="98"/>
      <c r="H51" s="98"/>
      <c r="I51" s="99"/>
      <c r="J51" s="87"/>
      <c r="K51" s="88"/>
      <c r="L51" s="90"/>
    </row>
    <row r="52" spans="1:12" ht="39.950000000000003" customHeight="1" thickTop="1" thickBot="1" x14ac:dyDescent="0.25">
      <c r="A52" s="83"/>
      <c r="B52" s="100"/>
      <c r="C52" s="99"/>
      <c r="D52" s="83"/>
      <c r="E52" s="98"/>
      <c r="F52" s="98"/>
      <c r="G52" s="98"/>
      <c r="H52" s="98"/>
      <c r="I52" s="99"/>
      <c r="J52" s="87"/>
      <c r="K52" s="88"/>
      <c r="L52" s="90"/>
    </row>
    <row r="53" spans="1:12" ht="39.950000000000003" customHeight="1" thickTop="1" thickBot="1" x14ac:dyDescent="0.25">
      <c r="A53" s="83"/>
      <c r="B53" s="100"/>
      <c r="C53" s="99"/>
      <c r="D53" s="83"/>
      <c r="E53" s="98"/>
      <c r="F53" s="98"/>
      <c r="G53" s="98"/>
      <c r="H53" s="98"/>
      <c r="I53" s="99"/>
      <c r="J53" s="87"/>
      <c r="K53" s="88"/>
      <c r="L53" s="90"/>
    </row>
    <row r="54" spans="1:12" ht="39.950000000000003" customHeight="1" thickTop="1" thickBot="1" x14ac:dyDescent="0.25">
      <c r="A54" s="83"/>
      <c r="B54" s="100"/>
      <c r="C54" s="99"/>
      <c r="D54" s="83"/>
      <c r="E54" s="98"/>
      <c r="F54" s="98"/>
      <c r="G54" s="98"/>
      <c r="H54" s="98"/>
      <c r="I54" s="99"/>
      <c r="J54" s="87"/>
      <c r="K54" s="88"/>
      <c r="L54" s="90"/>
    </row>
    <row r="55" spans="1:12" ht="39.950000000000003" customHeight="1" thickTop="1" thickBot="1" x14ac:dyDescent="0.25">
      <c r="A55" s="83"/>
      <c r="B55" s="100"/>
      <c r="C55" s="99"/>
      <c r="D55" s="83"/>
      <c r="E55" s="98"/>
      <c r="F55" s="98"/>
      <c r="G55" s="98"/>
      <c r="H55" s="98"/>
      <c r="I55" s="99"/>
      <c r="J55" s="87"/>
      <c r="K55" s="88"/>
      <c r="L55" s="90"/>
    </row>
    <row r="56" spans="1:12" ht="39.950000000000003" customHeight="1" thickTop="1" thickBot="1" x14ac:dyDescent="0.25">
      <c r="A56" s="83"/>
      <c r="B56" s="100"/>
      <c r="C56" s="99"/>
      <c r="D56" s="83"/>
      <c r="E56" s="98"/>
      <c r="F56" s="98"/>
      <c r="G56" s="98"/>
      <c r="H56" s="98"/>
      <c r="I56" s="99"/>
      <c r="J56" s="87"/>
      <c r="K56" s="88"/>
      <c r="L56" s="90"/>
    </row>
    <row r="57" spans="1:12" ht="39.950000000000003" customHeight="1" thickTop="1" thickBot="1" x14ac:dyDescent="0.25">
      <c r="A57" s="83"/>
      <c r="B57" s="100"/>
      <c r="C57" s="99"/>
      <c r="D57" s="83"/>
      <c r="E57" s="98"/>
      <c r="F57" s="98"/>
      <c r="G57" s="98"/>
      <c r="H57" s="98"/>
      <c r="I57" s="99"/>
      <c r="J57" s="87"/>
      <c r="K57" s="88"/>
      <c r="L57" s="90"/>
    </row>
    <row r="58" spans="1:12" ht="39.950000000000003" customHeight="1" thickTop="1" thickBot="1" x14ac:dyDescent="0.25">
      <c r="A58" s="83"/>
      <c r="B58" s="100"/>
      <c r="C58" s="99"/>
      <c r="D58" s="83"/>
      <c r="E58" s="98"/>
      <c r="F58" s="98"/>
      <c r="G58" s="98"/>
      <c r="H58" s="98"/>
      <c r="I58" s="99"/>
      <c r="J58" s="87"/>
      <c r="K58" s="88"/>
      <c r="L58" s="90"/>
    </row>
    <row r="59" spans="1:12" ht="39.950000000000003" customHeight="1" thickTop="1" thickBot="1" x14ac:dyDescent="0.25">
      <c r="A59" s="83"/>
      <c r="B59" s="100"/>
      <c r="C59" s="99"/>
      <c r="D59" s="83"/>
      <c r="E59" s="98"/>
      <c r="F59" s="98"/>
      <c r="G59" s="98"/>
      <c r="H59" s="98"/>
      <c r="I59" s="99"/>
      <c r="J59" s="87"/>
      <c r="K59" s="88"/>
      <c r="L59" s="90"/>
    </row>
    <row r="60" spans="1:12" ht="39.950000000000003" customHeight="1" thickTop="1" thickBot="1" x14ac:dyDescent="0.25">
      <c r="A60" s="83"/>
      <c r="B60" s="100"/>
      <c r="C60" s="99"/>
      <c r="D60" s="83"/>
      <c r="E60" s="98"/>
      <c r="F60" s="98"/>
      <c r="G60" s="98"/>
      <c r="H60" s="98"/>
      <c r="I60" s="99"/>
      <c r="J60" s="87"/>
      <c r="K60" s="88"/>
      <c r="L60" s="90"/>
    </row>
    <row r="61" spans="1:12" ht="39.950000000000003" customHeight="1" thickTop="1" thickBot="1" x14ac:dyDescent="0.25">
      <c r="A61" s="83"/>
      <c r="B61" s="100"/>
      <c r="C61" s="99"/>
      <c r="D61" s="83"/>
      <c r="E61" s="98"/>
      <c r="F61" s="98"/>
      <c r="G61" s="98"/>
      <c r="H61" s="98"/>
      <c r="I61" s="99"/>
      <c r="J61" s="87"/>
      <c r="K61" s="88"/>
      <c r="L61" s="90"/>
    </row>
    <row r="62" spans="1:12" ht="39.950000000000003" customHeight="1" thickTop="1" thickBot="1" x14ac:dyDescent="0.25">
      <c r="A62" s="83"/>
      <c r="B62" s="100"/>
      <c r="C62" s="99"/>
      <c r="D62" s="83"/>
      <c r="E62" s="98"/>
      <c r="F62" s="98"/>
      <c r="G62" s="98"/>
      <c r="H62" s="98"/>
      <c r="I62" s="99"/>
      <c r="J62" s="87"/>
      <c r="K62" s="88"/>
      <c r="L62" s="90"/>
    </row>
    <row r="63" spans="1:12" ht="39.950000000000003" customHeight="1" thickTop="1" thickBot="1" x14ac:dyDescent="0.25">
      <c r="A63" s="83"/>
      <c r="B63" s="100"/>
      <c r="C63" s="99"/>
      <c r="D63" s="83"/>
      <c r="E63" s="98"/>
      <c r="F63" s="98"/>
      <c r="G63" s="98"/>
      <c r="H63" s="98"/>
      <c r="I63" s="99"/>
      <c r="J63" s="87"/>
      <c r="K63" s="88"/>
      <c r="L63" s="90"/>
    </row>
    <row r="64" spans="1:12" ht="39.950000000000003" customHeight="1" thickTop="1" thickBot="1" x14ac:dyDescent="0.25">
      <c r="A64" s="83"/>
      <c r="B64" s="100"/>
      <c r="C64" s="99"/>
      <c r="D64" s="83"/>
      <c r="E64" s="98"/>
      <c r="F64" s="98"/>
      <c r="G64" s="98"/>
      <c r="H64" s="98"/>
      <c r="I64" s="99"/>
      <c r="J64" s="87"/>
      <c r="K64" s="88"/>
      <c r="L64" s="90"/>
    </row>
    <row r="65" spans="1:12" ht="39.950000000000003" customHeight="1" thickTop="1" thickBot="1" x14ac:dyDescent="0.25">
      <c r="A65" s="83"/>
      <c r="B65" s="100"/>
      <c r="C65" s="99"/>
      <c r="D65" s="83"/>
      <c r="E65" s="98"/>
      <c r="F65" s="98"/>
      <c r="G65" s="98"/>
      <c r="H65" s="98"/>
      <c r="I65" s="99"/>
      <c r="J65" s="87"/>
      <c r="K65" s="88"/>
      <c r="L65" s="90"/>
    </row>
    <row r="66" spans="1:12" ht="39.950000000000003" customHeight="1" thickTop="1" thickBot="1" x14ac:dyDescent="0.25">
      <c r="A66" s="83"/>
      <c r="B66" s="100"/>
      <c r="C66" s="99"/>
      <c r="D66" s="83"/>
      <c r="E66" s="98"/>
      <c r="F66" s="98"/>
      <c r="G66" s="98"/>
      <c r="H66" s="98"/>
      <c r="I66" s="99"/>
      <c r="J66" s="87"/>
      <c r="K66" s="88"/>
      <c r="L66" s="90"/>
    </row>
    <row r="67" spans="1:12" ht="39.950000000000003" customHeight="1" thickTop="1" thickBot="1" x14ac:dyDescent="0.25">
      <c r="A67" s="83"/>
      <c r="B67" s="100"/>
      <c r="C67" s="99"/>
      <c r="D67" s="83"/>
      <c r="E67" s="98"/>
      <c r="F67" s="98"/>
      <c r="G67" s="98"/>
      <c r="H67" s="98"/>
      <c r="I67" s="99"/>
      <c r="J67" s="87"/>
      <c r="K67" s="88"/>
      <c r="L67" s="90"/>
    </row>
    <row r="68" spans="1:12" ht="39.950000000000003" customHeight="1" thickTop="1" thickBot="1" x14ac:dyDescent="0.25">
      <c r="A68" s="83"/>
      <c r="B68" s="100"/>
      <c r="C68" s="99"/>
      <c r="D68" s="83"/>
      <c r="E68" s="98"/>
      <c r="F68" s="98"/>
      <c r="G68" s="98"/>
      <c r="H68" s="98"/>
      <c r="I68" s="99"/>
      <c r="J68" s="87"/>
      <c r="K68" s="88"/>
      <c r="L68" s="90"/>
    </row>
    <row r="69" spans="1:12" ht="39.950000000000003" customHeight="1" thickTop="1" thickBot="1" x14ac:dyDescent="0.25">
      <c r="A69" s="83"/>
      <c r="B69" s="100"/>
      <c r="C69" s="99"/>
      <c r="D69" s="83"/>
      <c r="E69" s="98"/>
      <c r="F69" s="98"/>
      <c r="G69" s="98"/>
      <c r="H69" s="98"/>
      <c r="I69" s="99"/>
      <c r="J69" s="87"/>
      <c r="K69" s="88"/>
      <c r="L69" s="90"/>
    </row>
    <row r="70" spans="1:12" ht="39.950000000000003" customHeight="1" thickTop="1" thickBot="1" x14ac:dyDescent="0.25">
      <c r="A70" s="83"/>
      <c r="B70" s="100"/>
      <c r="C70" s="99"/>
      <c r="D70" s="83"/>
      <c r="E70" s="98"/>
      <c r="F70" s="98"/>
      <c r="G70" s="98"/>
      <c r="H70" s="98"/>
      <c r="I70" s="99"/>
      <c r="J70" s="87"/>
      <c r="K70" s="88"/>
      <c r="L70" s="90"/>
    </row>
    <row r="71" spans="1:12" ht="39.950000000000003" customHeight="1" thickTop="1" thickBot="1" x14ac:dyDescent="0.25">
      <c r="A71" s="83"/>
      <c r="B71" s="100"/>
      <c r="C71" s="99"/>
      <c r="D71" s="83"/>
      <c r="E71" s="98"/>
      <c r="F71" s="98"/>
      <c r="G71" s="98"/>
      <c r="H71" s="98"/>
      <c r="I71" s="99"/>
      <c r="J71" s="87"/>
      <c r="K71" s="88"/>
      <c r="L71" s="90"/>
    </row>
    <row r="72" spans="1:12" ht="39.950000000000003" customHeight="1" thickTop="1" thickBot="1" x14ac:dyDescent="0.25">
      <c r="A72" s="83"/>
      <c r="B72" s="100"/>
      <c r="C72" s="99"/>
      <c r="D72" s="83"/>
      <c r="E72" s="98"/>
      <c r="F72" s="98"/>
      <c r="G72" s="98"/>
      <c r="H72" s="98"/>
      <c r="I72" s="99"/>
      <c r="J72" s="87"/>
      <c r="K72" s="88"/>
      <c r="L72" s="90"/>
    </row>
    <row r="73" spans="1:12" ht="39.950000000000003" customHeight="1" thickTop="1" thickBot="1" x14ac:dyDescent="0.25">
      <c r="A73" s="83"/>
      <c r="B73" s="100"/>
      <c r="C73" s="99"/>
      <c r="D73" s="83"/>
      <c r="E73" s="98"/>
      <c r="F73" s="98"/>
      <c r="G73" s="98"/>
      <c r="H73" s="98"/>
      <c r="I73" s="99"/>
      <c r="J73" s="87"/>
      <c r="K73" s="88"/>
      <c r="L73" s="90"/>
    </row>
    <row r="74" spans="1:12" ht="39.950000000000003" customHeight="1" thickTop="1" thickBot="1" x14ac:dyDescent="0.25">
      <c r="A74" s="83"/>
      <c r="B74" s="100"/>
      <c r="C74" s="99"/>
      <c r="D74" s="83"/>
      <c r="E74" s="98"/>
      <c r="F74" s="98"/>
      <c r="G74" s="98"/>
      <c r="H74" s="98"/>
      <c r="I74" s="99"/>
      <c r="J74" s="87"/>
      <c r="K74" s="88"/>
      <c r="L74" s="90"/>
    </row>
    <row r="75" spans="1:12" ht="39.950000000000003" customHeight="1" thickTop="1" thickBot="1" x14ac:dyDescent="0.25">
      <c r="A75" s="83"/>
      <c r="B75" s="100"/>
      <c r="C75" s="99"/>
      <c r="D75" s="83"/>
      <c r="E75" s="98"/>
      <c r="F75" s="98"/>
      <c r="G75" s="98"/>
      <c r="H75" s="98"/>
      <c r="I75" s="99"/>
      <c r="J75" s="87"/>
      <c r="K75" s="88"/>
      <c r="L75" s="90"/>
    </row>
    <row r="76" spans="1:12" ht="39.950000000000003" customHeight="1" thickTop="1" thickBot="1" x14ac:dyDescent="0.25">
      <c r="A76" s="83"/>
      <c r="B76" s="100"/>
      <c r="C76" s="99"/>
      <c r="D76" s="83"/>
      <c r="E76" s="98"/>
      <c r="F76" s="98"/>
      <c r="G76" s="98"/>
      <c r="H76" s="98"/>
      <c r="I76" s="99"/>
      <c r="J76" s="87"/>
      <c r="K76" s="88"/>
      <c r="L76" s="90"/>
    </row>
    <row r="77" spans="1:12" ht="39.950000000000003" customHeight="1" thickTop="1" thickBot="1" x14ac:dyDescent="0.25">
      <c r="A77" s="83"/>
      <c r="B77" s="100"/>
      <c r="C77" s="99"/>
      <c r="D77" s="83"/>
      <c r="E77" s="98"/>
      <c r="F77" s="98"/>
      <c r="G77" s="101"/>
      <c r="H77" s="98"/>
      <c r="I77" s="99"/>
      <c r="J77" s="87"/>
      <c r="K77" s="88"/>
      <c r="L77" s="90"/>
    </row>
    <row r="78" spans="1:12" ht="39.950000000000003" customHeight="1" thickTop="1" thickBot="1" x14ac:dyDescent="0.25">
      <c r="A78" s="83"/>
      <c r="B78" s="100"/>
      <c r="C78" s="99"/>
      <c r="D78" s="83"/>
      <c r="E78" s="98"/>
      <c r="F78" s="98"/>
      <c r="G78" s="98"/>
      <c r="H78" s="98"/>
      <c r="I78" s="99"/>
      <c r="J78" s="87"/>
      <c r="K78" s="88"/>
      <c r="L78" s="90"/>
    </row>
    <row r="79" spans="1:12" ht="39.950000000000003" customHeight="1" thickTop="1" thickBot="1" x14ac:dyDescent="0.25">
      <c r="A79" s="83"/>
      <c r="B79" s="100"/>
      <c r="C79" s="99"/>
      <c r="D79" s="83"/>
      <c r="E79" s="98"/>
      <c r="F79" s="98"/>
      <c r="G79" s="98"/>
      <c r="H79" s="98"/>
      <c r="I79" s="99"/>
      <c r="J79" s="87"/>
      <c r="K79" s="88"/>
      <c r="L79" s="90"/>
    </row>
    <row r="80" spans="1:12" ht="39.950000000000003" customHeight="1" thickTop="1" thickBot="1" x14ac:dyDescent="0.25">
      <c r="A80" s="83"/>
      <c r="B80" s="100"/>
      <c r="C80" s="99"/>
      <c r="D80" s="83"/>
      <c r="E80" s="98"/>
      <c r="F80" s="98"/>
      <c r="G80" s="98"/>
      <c r="H80" s="98"/>
      <c r="I80" s="99"/>
      <c r="J80" s="87"/>
      <c r="K80" s="88"/>
      <c r="L80" s="90"/>
    </row>
    <row r="81" spans="1:12" ht="39.950000000000003" customHeight="1" thickTop="1" thickBot="1" x14ac:dyDescent="0.25">
      <c r="A81" s="83"/>
      <c r="B81" s="100"/>
      <c r="C81" s="99"/>
      <c r="D81" s="83"/>
      <c r="E81" s="98"/>
      <c r="F81" s="98"/>
      <c r="G81" s="98"/>
      <c r="H81" s="98"/>
      <c r="I81" s="99"/>
      <c r="J81" s="87"/>
      <c r="K81" s="88"/>
      <c r="L81" s="90"/>
    </row>
    <row r="82" spans="1:12" ht="39.950000000000003" customHeight="1" thickTop="1" thickBot="1" x14ac:dyDescent="0.25">
      <c r="A82" s="83"/>
      <c r="B82" s="100"/>
      <c r="C82" s="99"/>
      <c r="D82" s="83"/>
      <c r="E82" s="98"/>
      <c r="F82" s="98"/>
      <c r="G82" s="98"/>
      <c r="H82" s="98"/>
      <c r="I82" s="99"/>
      <c r="J82" s="87"/>
      <c r="K82" s="88"/>
      <c r="L82" s="90"/>
    </row>
    <row r="83" spans="1:12" ht="39.950000000000003" customHeight="1" thickTop="1" thickBot="1" x14ac:dyDescent="0.25">
      <c r="A83" s="83"/>
      <c r="B83" s="100"/>
      <c r="C83" s="99"/>
      <c r="D83" s="83"/>
      <c r="E83" s="98"/>
      <c r="F83" s="98"/>
      <c r="G83" s="98"/>
      <c r="H83" s="98"/>
      <c r="I83" s="99"/>
      <c r="J83" s="87"/>
      <c r="K83" s="88"/>
      <c r="L83" s="90"/>
    </row>
    <row r="84" spans="1:12" ht="39.950000000000003" customHeight="1" thickTop="1" thickBot="1" x14ac:dyDescent="0.25">
      <c r="A84" s="83"/>
      <c r="B84" s="100"/>
      <c r="C84" s="99"/>
      <c r="D84" s="83"/>
      <c r="E84" s="98"/>
      <c r="F84" s="98"/>
      <c r="G84" s="98"/>
      <c r="H84" s="98"/>
      <c r="I84" s="99"/>
      <c r="J84" s="87"/>
      <c r="K84" s="88"/>
      <c r="L84" s="90"/>
    </row>
    <row r="85" spans="1:12" ht="39.950000000000003" customHeight="1" thickTop="1" thickBot="1" x14ac:dyDescent="0.25">
      <c r="A85" s="83"/>
      <c r="B85" s="100"/>
      <c r="C85" s="99"/>
      <c r="D85" s="83"/>
      <c r="E85" s="98"/>
      <c r="F85" s="98"/>
      <c r="G85" s="98"/>
      <c r="H85" s="98"/>
      <c r="I85" s="99"/>
      <c r="J85" s="87"/>
      <c r="K85" s="88"/>
      <c r="L85" s="90"/>
    </row>
    <row r="86" spans="1:12" ht="39.950000000000003" customHeight="1" thickTop="1" thickBot="1" x14ac:dyDescent="0.25">
      <c r="A86" s="83"/>
      <c r="B86" s="100"/>
      <c r="C86" s="99"/>
      <c r="D86" s="83"/>
      <c r="E86" s="98"/>
      <c r="F86" s="98"/>
      <c r="G86" s="98"/>
      <c r="H86" s="98"/>
      <c r="I86" s="99"/>
      <c r="J86" s="87"/>
      <c r="K86" s="88"/>
      <c r="L86" s="90"/>
    </row>
    <row r="87" spans="1:12" ht="39.950000000000003" customHeight="1" thickTop="1" thickBot="1" x14ac:dyDescent="0.25">
      <c r="A87" s="83"/>
      <c r="B87" s="100"/>
      <c r="C87" s="99"/>
      <c r="D87" s="83"/>
      <c r="E87" s="98"/>
      <c r="F87" s="98"/>
      <c r="G87" s="98"/>
      <c r="H87" s="98"/>
      <c r="I87" s="99"/>
      <c r="J87" s="87"/>
      <c r="K87" s="88"/>
      <c r="L87" s="90"/>
    </row>
    <row r="88" spans="1:12" ht="39.950000000000003" customHeight="1" thickTop="1" thickBot="1" x14ac:dyDescent="0.25">
      <c r="A88" s="83"/>
      <c r="B88" s="100"/>
      <c r="C88" s="99"/>
      <c r="D88" s="83"/>
      <c r="E88" s="98"/>
      <c r="F88" s="98"/>
      <c r="G88" s="98"/>
      <c r="H88" s="98"/>
      <c r="I88" s="99"/>
      <c r="J88" s="87"/>
      <c r="K88" s="88"/>
      <c r="L88" s="90"/>
    </row>
    <row r="89" spans="1:12" ht="39.950000000000003" customHeight="1" thickTop="1" thickBot="1" x14ac:dyDescent="0.25">
      <c r="A89" s="83"/>
      <c r="B89" s="100"/>
      <c r="C89" s="99"/>
      <c r="D89" s="83"/>
      <c r="E89" s="98"/>
      <c r="F89" s="98"/>
      <c r="G89" s="98"/>
      <c r="H89" s="98"/>
      <c r="I89" s="99"/>
      <c r="J89" s="87"/>
      <c r="K89" s="88"/>
      <c r="L89" s="90"/>
    </row>
    <row r="90" spans="1:12" ht="39.950000000000003" customHeight="1" thickTop="1" thickBot="1" x14ac:dyDescent="0.25">
      <c r="A90" s="83"/>
      <c r="B90" s="100"/>
      <c r="C90" s="99"/>
      <c r="D90" s="83"/>
      <c r="E90" s="98"/>
      <c r="F90" s="98"/>
      <c r="G90" s="98"/>
      <c r="H90" s="98"/>
      <c r="I90" s="99"/>
      <c r="J90" s="87"/>
      <c r="K90" s="88"/>
      <c r="L90" s="90"/>
    </row>
    <row r="91" spans="1:12" ht="39.950000000000003" customHeight="1" thickTop="1" thickBot="1" x14ac:dyDescent="0.25">
      <c r="A91" s="83"/>
      <c r="B91" s="100"/>
      <c r="C91" s="99"/>
      <c r="D91" s="83"/>
      <c r="E91" s="98"/>
      <c r="F91" s="98"/>
      <c r="G91" s="98"/>
      <c r="H91" s="98"/>
      <c r="I91" s="99"/>
      <c r="J91" s="87"/>
      <c r="K91" s="88"/>
    </row>
    <row r="92" spans="1:12" ht="39.950000000000003" customHeight="1" thickTop="1" thickBot="1" x14ac:dyDescent="0.25">
      <c r="A92" s="83"/>
      <c r="B92" s="100"/>
      <c r="C92" s="99"/>
      <c r="D92" s="83"/>
      <c r="E92" s="98"/>
      <c r="F92" s="98"/>
      <c r="G92" s="98"/>
      <c r="H92" s="98"/>
      <c r="I92" s="99"/>
      <c r="J92" s="87"/>
      <c r="K92" s="88"/>
      <c r="L92" s="90"/>
    </row>
    <row r="93" spans="1:12" ht="39.950000000000003" customHeight="1" thickTop="1" thickBot="1" x14ac:dyDescent="0.25">
      <c r="A93" s="83"/>
      <c r="B93" s="100"/>
      <c r="C93" s="99"/>
      <c r="D93" s="83"/>
      <c r="E93" s="98"/>
      <c r="F93" s="98"/>
      <c r="G93" s="101"/>
      <c r="H93" s="98"/>
      <c r="I93" s="99"/>
      <c r="J93" s="87"/>
      <c r="K93" s="88"/>
      <c r="L93" s="90"/>
    </row>
    <row r="94" spans="1:12" ht="39.950000000000003" customHeight="1" thickTop="1" thickBot="1" x14ac:dyDescent="0.25">
      <c r="A94" s="83"/>
      <c r="B94" s="100"/>
      <c r="C94" s="99"/>
      <c r="D94" s="83"/>
      <c r="E94" s="98"/>
      <c r="F94" s="98"/>
      <c r="G94" s="98"/>
      <c r="H94" s="98"/>
      <c r="I94" s="99"/>
      <c r="J94" s="87"/>
      <c r="K94" s="88"/>
      <c r="L94" s="90"/>
    </row>
    <row r="95" spans="1:12" ht="39.950000000000003" customHeight="1" thickTop="1" thickBot="1" x14ac:dyDescent="0.25">
      <c r="A95" s="83"/>
      <c r="B95" s="100"/>
      <c r="C95" s="99"/>
      <c r="D95" s="83"/>
      <c r="E95" s="98"/>
      <c r="F95" s="98"/>
      <c r="G95" s="98"/>
      <c r="H95" s="98"/>
      <c r="I95" s="99"/>
      <c r="J95" s="87"/>
      <c r="K95" s="88"/>
      <c r="L95" s="90"/>
    </row>
    <row r="96" spans="1:12" ht="39.950000000000003" customHeight="1" thickTop="1" thickBot="1" x14ac:dyDescent="0.25">
      <c r="A96" s="83"/>
      <c r="B96" s="100"/>
      <c r="C96" s="99"/>
      <c r="D96" s="83"/>
      <c r="E96" s="98"/>
      <c r="F96" s="98"/>
      <c r="G96" s="101"/>
      <c r="H96" s="98"/>
      <c r="I96" s="99"/>
      <c r="J96" s="87"/>
      <c r="K96" s="88"/>
      <c r="L96" s="90"/>
    </row>
    <row r="97" spans="1:12" ht="39.950000000000003" customHeight="1" thickTop="1" thickBot="1" x14ac:dyDescent="0.25">
      <c r="A97" s="83"/>
      <c r="B97" s="100"/>
      <c r="C97" s="99"/>
      <c r="D97" s="83"/>
      <c r="E97" s="98"/>
      <c r="F97" s="98"/>
      <c r="G97" s="98"/>
      <c r="H97" s="98"/>
      <c r="I97" s="99"/>
      <c r="J97" s="87"/>
      <c r="K97" s="88"/>
      <c r="L97" s="90"/>
    </row>
    <row r="98" spans="1:12" ht="39.950000000000003" customHeight="1" thickTop="1" thickBot="1" x14ac:dyDescent="0.25">
      <c r="A98" s="83"/>
      <c r="B98" s="100"/>
      <c r="C98" s="99"/>
      <c r="D98" s="83"/>
      <c r="E98" s="98"/>
      <c r="F98" s="98"/>
      <c r="G98" s="98"/>
      <c r="H98" s="98"/>
      <c r="I98" s="99"/>
      <c r="J98" s="87"/>
      <c r="K98" s="88"/>
      <c r="L98" s="90"/>
    </row>
    <row r="99" spans="1:12" ht="39.950000000000003" customHeight="1" thickTop="1" thickBot="1" x14ac:dyDescent="0.25">
      <c r="A99" s="83"/>
      <c r="B99" s="100"/>
      <c r="C99" s="85"/>
      <c r="D99" s="83"/>
      <c r="E99" s="86"/>
      <c r="F99" s="86"/>
      <c r="G99" s="102"/>
      <c r="H99" s="98"/>
      <c r="I99" s="96"/>
      <c r="J99" s="96"/>
      <c r="K99" s="96"/>
      <c r="L99" s="90"/>
    </row>
    <row r="100" spans="1:12" ht="39.950000000000003" customHeight="1" thickTop="1" thickBot="1" x14ac:dyDescent="0.25">
      <c r="A100" s="83"/>
      <c r="B100" s="100"/>
      <c r="C100" s="85"/>
      <c r="D100" s="100"/>
      <c r="E100" s="98"/>
      <c r="F100" s="98"/>
      <c r="G100" s="100"/>
      <c r="H100" s="98"/>
      <c r="I100" s="99"/>
      <c r="J100" s="87"/>
      <c r="K100" s="88"/>
      <c r="L100" s="90"/>
    </row>
    <row r="101" spans="1:12" ht="39.950000000000003" customHeight="1" thickTop="1" thickBot="1" x14ac:dyDescent="0.25">
      <c r="A101" s="83"/>
      <c r="B101" s="100"/>
      <c r="C101" s="85"/>
      <c r="D101" s="83"/>
      <c r="E101" s="98"/>
      <c r="F101" s="98"/>
      <c r="G101" s="98"/>
      <c r="H101" s="98"/>
      <c r="I101" s="99"/>
      <c r="J101" s="87"/>
      <c r="K101" s="88"/>
      <c r="L101" s="90"/>
    </row>
    <row r="102" spans="1:12" ht="39.950000000000003" customHeight="1" thickTop="1" thickBot="1" x14ac:dyDescent="0.25">
      <c r="A102" s="83"/>
      <c r="B102" s="100"/>
      <c r="C102" s="85"/>
      <c r="D102" s="83"/>
      <c r="E102" s="98"/>
      <c r="F102" s="98"/>
      <c r="G102" s="98"/>
      <c r="H102" s="98"/>
      <c r="I102" s="99"/>
      <c r="J102" s="87"/>
      <c r="K102" s="88"/>
      <c r="L102" s="90"/>
    </row>
    <row r="103" spans="1:12" ht="39.950000000000003" customHeight="1" thickTop="1" thickBot="1" x14ac:dyDescent="0.25">
      <c r="A103" s="83"/>
      <c r="B103" s="100"/>
      <c r="C103" s="85"/>
      <c r="D103" s="83"/>
      <c r="E103" s="98"/>
      <c r="F103" s="98"/>
      <c r="G103" s="98"/>
      <c r="H103" s="98"/>
      <c r="I103" s="99"/>
      <c r="J103" s="87"/>
      <c r="K103" s="88"/>
      <c r="L103" s="90"/>
    </row>
    <row r="104" spans="1:12" ht="39.950000000000003" customHeight="1" thickTop="1" thickBot="1" x14ac:dyDescent="0.25">
      <c r="A104" s="83"/>
      <c r="B104" s="100"/>
      <c r="C104" s="85"/>
      <c r="D104" s="83"/>
      <c r="E104" s="98"/>
      <c r="F104" s="98"/>
      <c r="G104" s="98"/>
      <c r="H104" s="98"/>
      <c r="I104" s="99"/>
      <c r="J104" s="87"/>
      <c r="K104" s="88"/>
      <c r="L104" s="90"/>
    </row>
    <row r="105" spans="1:12" ht="39.950000000000003" customHeight="1" thickTop="1" thickBot="1" x14ac:dyDescent="0.25">
      <c r="A105" s="83"/>
      <c r="B105" s="100"/>
      <c r="C105" s="85"/>
      <c r="D105" s="83"/>
      <c r="E105" s="98"/>
      <c r="F105" s="98"/>
      <c r="G105" s="98"/>
      <c r="H105" s="98"/>
      <c r="I105" s="99"/>
      <c r="J105" s="87"/>
      <c r="K105" s="88"/>
      <c r="L105" s="90"/>
    </row>
    <row r="106" spans="1:12" ht="39.950000000000003" customHeight="1" thickTop="1" thickBot="1" x14ac:dyDescent="0.25">
      <c r="A106" s="83"/>
      <c r="B106" s="100"/>
      <c r="C106" s="85"/>
      <c r="D106" s="83"/>
      <c r="E106" s="98"/>
      <c r="F106" s="98"/>
      <c r="G106" s="98"/>
      <c r="H106" s="98"/>
      <c r="I106" s="99"/>
      <c r="J106" s="87"/>
      <c r="K106" s="88"/>
      <c r="L106" s="90"/>
    </row>
    <row r="107" spans="1:12" ht="15.75" thickTop="1" x14ac:dyDescent="0.2">
      <c r="B107" s="90"/>
      <c r="D107" s="104"/>
      <c r="E107" s="104"/>
      <c r="F107" s="104"/>
      <c r="G107" s="104"/>
      <c r="H107" s="105"/>
      <c r="I107" s="106"/>
      <c r="J107" s="107"/>
      <c r="K107" s="106"/>
    </row>
    <row r="108" spans="1:12" x14ac:dyDescent="0.2">
      <c r="B108" s="90"/>
      <c r="D108" s="104"/>
      <c r="E108" s="104"/>
      <c r="F108" s="104"/>
      <c r="G108" s="104"/>
      <c r="H108" s="105"/>
      <c r="I108" s="106"/>
      <c r="J108" s="107"/>
      <c r="K108" s="106"/>
    </row>
    <row r="109" spans="1:12" x14ac:dyDescent="0.2">
      <c r="B109" s="90"/>
      <c r="D109" s="104"/>
      <c r="E109" s="104"/>
      <c r="F109" s="104"/>
      <c r="G109" s="104"/>
      <c r="H109" s="105"/>
      <c r="I109" s="106"/>
      <c r="J109" s="107"/>
      <c r="K109" s="106"/>
    </row>
    <row r="110" spans="1:12" x14ac:dyDescent="0.2">
      <c r="B110" s="90"/>
      <c r="D110" s="104"/>
      <c r="E110" s="104"/>
      <c r="F110" s="104"/>
      <c r="G110" s="104"/>
      <c r="H110" s="105"/>
      <c r="I110" s="106"/>
      <c r="J110" s="107"/>
      <c r="K110" s="106"/>
    </row>
    <row r="111" spans="1:12" x14ac:dyDescent="0.2">
      <c r="B111" s="90"/>
      <c r="D111" s="104"/>
      <c r="E111" s="104"/>
      <c r="F111" s="104"/>
      <c r="G111" s="104"/>
      <c r="H111" s="105"/>
      <c r="I111" s="106"/>
      <c r="J111" s="107"/>
      <c r="K111" s="106"/>
    </row>
    <row r="112" spans="1:12" x14ac:dyDescent="0.2">
      <c r="B112" s="90"/>
      <c r="D112" s="104"/>
      <c r="E112" s="104"/>
      <c r="F112" s="104"/>
      <c r="G112" s="104"/>
      <c r="H112" s="105"/>
      <c r="I112" s="106"/>
      <c r="J112" s="107"/>
      <c r="K112" s="106"/>
    </row>
    <row r="113" spans="2:11" x14ac:dyDescent="0.2">
      <c r="B113" s="90"/>
      <c r="D113" s="104"/>
      <c r="E113" s="104"/>
      <c r="F113" s="104"/>
      <c r="G113" s="104"/>
      <c r="H113" s="105"/>
      <c r="I113" s="106"/>
      <c r="J113" s="107"/>
      <c r="K113" s="106"/>
    </row>
    <row r="114" spans="2:11" x14ac:dyDescent="0.2">
      <c r="B114" s="90"/>
      <c r="D114" s="104"/>
      <c r="E114" s="104"/>
      <c r="F114" s="104"/>
      <c r="G114" s="104"/>
      <c r="H114" s="105"/>
      <c r="I114" s="106"/>
      <c r="J114" s="107"/>
      <c r="K114" s="106"/>
    </row>
    <row r="115" spans="2:11" x14ac:dyDescent="0.2">
      <c r="B115" s="90"/>
      <c r="D115" s="104"/>
      <c r="E115" s="104"/>
      <c r="F115" s="104"/>
      <c r="G115" s="104"/>
      <c r="H115" s="105"/>
      <c r="I115" s="106"/>
      <c r="J115" s="107"/>
      <c r="K115" s="106"/>
    </row>
    <row r="116" spans="2:11" x14ac:dyDescent="0.2">
      <c r="B116" s="90"/>
      <c r="D116" s="104"/>
      <c r="E116" s="104"/>
      <c r="F116" s="104"/>
      <c r="G116" s="104"/>
      <c r="H116" s="105"/>
      <c r="I116" s="106"/>
      <c r="J116" s="107"/>
      <c r="K116" s="106"/>
    </row>
    <row r="117" spans="2:11" x14ac:dyDescent="0.2">
      <c r="B117" s="90"/>
      <c r="D117" s="104"/>
      <c r="E117" s="104"/>
      <c r="F117" s="104"/>
      <c r="G117" s="104"/>
      <c r="H117" s="105"/>
      <c r="I117" s="106"/>
      <c r="J117" s="107"/>
      <c r="K117" s="106"/>
    </row>
    <row r="118" spans="2:11" x14ac:dyDescent="0.2">
      <c r="B118" s="90"/>
      <c r="D118" s="104"/>
      <c r="E118" s="104"/>
      <c r="F118" s="104"/>
      <c r="G118" s="104"/>
      <c r="H118" s="105"/>
      <c r="I118" s="106"/>
      <c r="J118" s="107"/>
      <c r="K118" s="106"/>
    </row>
    <row r="119" spans="2:11" x14ac:dyDescent="0.2">
      <c r="B119" s="90"/>
      <c r="D119" s="104"/>
      <c r="E119" s="104"/>
      <c r="F119" s="104"/>
      <c r="G119" s="104"/>
      <c r="H119" s="105"/>
      <c r="I119" s="106"/>
      <c r="J119" s="107"/>
      <c r="K119" s="106"/>
    </row>
    <row r="120" spans="2:11" x14ac:dyDescent="0.2">
      <c r="B120" s="90"/>
      <c r="D120" s="104"/>
      <c r="E120" s="104"/>
      <c r="F120" s="104"/>
      <c r="G120" s="104"/>
      <c r="H120" s="105"/>
      <c r="I120" s="106"/>
      <c r="J120" s="107"/>
      <c r="K120" s="106"/>
    </row>
    <row r="121" spans="2:11" x14ac:dyDescent="0.2">
      <c r="B121" s="90"/>
      <c r="D121" s="104"/>
      <c r="E121" s="104"/>
      <c r="F121" s="104"/>
      <c r="G121" s="104"/>
      <c r="H121" s="105"/>
      <c r="I121" s="106"/>
      <c r="J121" s="107"/>
      <c r="K121" s="106"/>
    </row>
    <row r="122" spans="2:11" x14ac:dyDescent="0.2">
      <c r="B122" s="90"/>
      <c r="D122" s="104"/>
      <c r="E122" s="104"/>
      <c r="F122" s="104"/>
      <c r="G122" s="104"/>
      <c r="H122" s="105"/>
      <c r="I122" s="106"/>
      <c r="J122" s="107"/>
      <c r="K122" s="106"/>
    </row>
    <row r="123" spans="2:11" x14ac:dyDescent="0.2">
      <c r="B123" s="90"/>
      <c r="D123" s="104"/>
      <c r="E123" s="104"/>
      <c r="F123" s="104"/>
      <c r="G123" s="104"/>
      <c r="H123" s="105"/>
      <c r="I123" s="106"/>
      <c r="J123" s="107"/>
      <c r="K123" s="106"/>
    </row>
    <row r="124" spans="2:11" x14ac:dyDescent="0.2">
      <c r="B124" s="90"/>
      <c r="D124" s="104"/>
      <c r="E124" s="104"/>
      <c r="F124" s="104"/>
      <c r="G124" s="104"/>
      <c r="H124" s="105"/>
      <c r="I124" s="106"/>
      <c r="J124" s="107"/>
      <c r="K124" s="106"/>
    </row>
    <row r="125" spans="2:11" x14ac:dyDescent="0.2">
      <c r="B125" s="90"/>
      <c r="D125" s="104"/>
      <c r="E125" s="104"/>
      <c r="F125" s="104"/>
      <c r="G125" s="104"/>
      <c r="H125" s="105"/>
      <c r="I125" s="106"/>
      <c r="J125" s="107"/>
      <c r="K125" s="106"/>
    </row>
    <row r="126" spans="2:11" x14ac:dyDescent="0.2">
      <c r="B126" s="90"/>
      <c r="D126" s="104"/>
      <c r="E126" s="104"/>
      <c r="F126" s="104"/>
      <c r="G126" s="104"/>
      <c r="H126" s="105"/>
      <c r="I126" s="106"/>
      <c r="J126" s="107"/>
      <c r="K126" s="106"/>
    </row>
    <row r="127" spans="2:11" x14ac:dyDescent="0.2">
      <c r="B127" s="90"/>
      <c r="D127" s="104"/>
      <c r="E127" s="104"/>
      <c r="F127" s="104"/>
      <c r="G127" s="104"/>
      <c r="H127" s="105"/>
      <c r="I127" s="106"/>
      <c r="J127" s="107"/>
      <c r="K127" s="106"/>
    </row>
    <row r="128" spans="2:11" x14ac:dyDescent="0.2">
      <c r="B128" s="90"/>
      <c r="D128" s="104"/>
      <c r="E128" s="104"/>
      <c r="F128" s="104"/>
      <c r="G128" s="104"/>
      <c r="H128" s="105"/>
      <c r="I128" s="106"/>
      <c r="J128" s="107"/>
      <c r="K128" s="106"/>
    </row>
    <row r="129" spans="2:11" x14ac:dyDescent="0.2">
      <c r="B129" s="90"/>
      <c r="D129" s="104"/>
      <c r="E129" s="104"/>
      <c r="F129" s="104"/>
      <c r="G129" s="104"/>
      <c r="H129" s="105"/>
      <c r="I129" s="106"/>
      <c r="J129" s="107"/>
      <c r="K129" s="106"/>
    </row>
    <row r="130" spans="2:11" x14ac:dyDescent="0.2">
      <c r="B130" s="90"/>
      <c r="D130" s="104"/>
      <c r="E130" s="104"/>
      <c r="F130" s="104"/>
      <c r="G130" s="104"/>
      <c r="H130" s="105"/>
      <c r="I130" s="106"/>
      <c r="J130" s="107"/>
      <c r="K130" s="106"/>
    </row>
    <row r="131" spans="2:11" x14ac:dyDescent="0.2">
      <c r="B131" s="90"/>
      <c r="D131" s="104"/>
      <c r="E131" s="104"/>
      <c r="F131" s="104"/>
      <c r="G131" s="104"/>
      <c r="H131" s="105"/>
      <c r="I131" s="106"/>
      <c r="J131" s="107"/>
      <c r="K131" s="106"/>
    </row>
    <row r="132" spans="2:11" x14ac:dyDescent="0.2">
      <c r="B132" s="90"/>
      <c r="D132" s="104"/>
      <c r="E132" s="104"/>
      <c r="F132" s="104"/>
      <c r="G132" s="104"/>
      <c r="H132" s="105"/>
      <c r="I132" s="106"/>
      <c r="J132" s="107"/>
      <c r="K132" s="106"/>
    </row>
    <row r="133" spans="2:11" x14ac:dyDescent="0.2">
      <c r="B133" s="90"/>
      <c r="D133" s="104"/>
      <c r="E133" s="104"/>
      <c r="F133" s="104"/>
      <c r="G133" s="104"/>
      <c r="H133" s="105"/>
      <c r="I133" s="106"/>
      <c r="J133" s="107"/>
      <c r="K133" s="106"/>
    </row>
    <row r="134" spans="2:11" x14ac:dyDescent="0.2">
      <c r="B134" s="90"/>
      <c r="D134" s="104"/>
      <c r="E134" s="104"/>
      <c r="F134" s="104"/>
      <c r="G134" s="104"/>
      <c r="H134" s="105"/>
      <c r="I134" s="106"/>
      <c r="J134" s="107"/>
      <c r="K134" s="106"/>
    </row>
    <row r="135" spans="2:11" x14ac:dyDescent="0.2">
      <c r="B135" s="90"/>
      <c r="D135" s="104"/>
      <c r="E135" s="104"/>
      <c r="F135" s="104"/>
      <c r="G135" s="104"/>
      <c r="H135" s="105"/>
      <c r="I135" s="106"/>
      <c r="J135" s="107"/>
      <c r="K135" s="106"/>
    </row>
    <row r="136" spans="2:11" x14ac:dyDescent="0.2">
      <c r="B136" s="90"/>
      <c r="D136" s="104"/>
      <c r="E136" s="104"/>
      <c r="F136" s="104"/>
      <c r="G136" s="104"/>
      <c r="H136" s="105"/>
      <c r="I136" s="106"/>
      <c r="J136" s="107"/>
      <c r="K136" s="106"/>
    </row>
    <row r="137" spans="2:11" x14ac:dyDescent="0.2">
      <c r="B137" s="90"/>
      <c r="D137" s="104"/>
      <c r="E137" s="104"/>
      <c r="F137" s="104"/>
      <c r="G137" s="104"/>
      <c r="H137" s="105"/>
      <c r="I137" s="106"/>
      <c r="J137" s="107"/>
      <c r="K137" s="106"/>
    </row>
    <row r="138" spans="2:11" x14ac:dyDescent="0.2">
      <c r="B138" s="90"/>
      <c r="D138" s="104"/>
      <c r="E138" s="104"/>
      <c r="F138" s="104"/>
      <c r="G138" s="104"/>
      <c r="H138" s="105"/>
      <c r="I138" s="106"/>
      <c r="J138" s="107"/>
      <c r="K138" s="106"/>
    </row>
    <row r="139" spans="2:11" x14ac:dyDescent="0.2">
      <c r="B139" s="90"/>
      <c r="D139" s="104"/>
      <c r="E139" s="104"/>
      <c r="F139" s="104"/>
      <c r="G139" s="104"/>
      <c r="H139" s="105"/>
      <c r="I139" s="106"/>
      <c r="J139" s="107"/>
      <c r="K139" s="106"/>
    </row>
    <row r="140" spans="2:11" x14ac:dyDescent="0.2">
      <c r="B140" s="90"/>
      <c r="D140" s="104"/>
      <c r="E140" s="104"/>
      <c r="F140" s="104"/>
      <c r="G140" s="104"/>
      <c r="H140" s="105"/>
      <c r="I140" s="106"/>
      <c r="J140" s="107"/>
      <c r="K140" s="106"/>
    </row>
    <row r="141" spans="2:11" x14ac:dyDescent="0.2">
      <c r="B141" s="90"/>
      <c r="D141" s="104"/>
      <c r="E141" s="104"/>
      <c r="F141" s="104"/>
      <c r="G141" s="104"/>
      <c r="H141" s="105"/>
      <c r="I141" s="106"/>
      <c r="J141" s="107"/>
      <c r="K141" s="106"/>
    </row>
    <row r="142" spans="2:11" x14ac:dyDescent="0.2">
      <c r="B142" s="90"/>
      <c r="D142" s="104"/>
      <c r="E142" s="104"/>
      <c r="F142" s="104"/>
      <c r="G142" s="104"/>
      <c r="H142" s="105"/>
      <c r="I142" s="106"/>
      <c r="J142" s="107"/>
      <c r="K142" s="106"/>
    </row>
    <row r="143" spans="2:11" x14ac:dyDescent="0.2">
      <c r="B143" s="90"/>
      <c r="D143" s="104"/>
      <c r="E143" s="104"/>
      <c r="F143" s="104"/>
      <c r="G143" s="104"/>
      <c r="H143" s="105"/>
      <c r="I143" s="106"/>
      <c r="J143" s="107"/>
      <c r="K143" s="106"/>
    </row>
    <row r="144" spans="2:11" x14ac:dyDescent="0.2">
      <c r="B144" s="90"/>
      <c r="D144" s="104"/>
      <c r="E144" s="104"/>
      <c r="F144" s="104"/>
      <c r="G144" s="104"/>
      <c r="H144" s="105"/>
      <c r="I144" s="106"/>
      <c r="J144" s="107"/>
      <c r="K144" s="106"/>
    </row>
    <row r="145" spans="2:11" x14ac:dyDescent="0.2">
      <c r="B145" s="90"/>
      <c r="D145" s="104"/>
      <c r="E145" s="104"/>
      <c r="F145" s="104"/>
      <c r="G145" s="104"/>
      <c r="H145" s="105"/>
      <c r="I145" s="106"/>
      <c r="J145" s="107"/>
      <c r="K145" s="106"/>
    </row>
    <row r="146" spans="2:11" x14ac:dyDescent="0.2">
      <c r="B146" s="90"/>
      <c r="D146" s="104"/>
      <c r="E146" s="104"/>
      <c r="F146" s="104"/>
      <c r="G146" s="104"/>
      <c r="H146" s="105"/>
      <c r="I146" s="106"/>
      <c r="J146" s="107"/>
      <c r="K146" s="106"/>
    </row>
    <row r="147" spans="2:11" x14ac:dyDescent="0.2">
      <c r="B147" s="90"/>
      <c r="D147" s="104"/>
      <c r="E147" s="104"/>
      <c r="F147" s="104"/>
      <c r="G147" s="104"/>
      <c r="H147" s="105"/>
      <c r="I147" s="106"/>
      <c r="J147" s="107"/>
      <c r="K147" s="106"/>
    </row>
    <row r="148" spans="2:11" x14ac:dyDescent="0.2">
      <c r="B148" s="90"/>
      <c r="D148" s="104"/>
      <c r="E148" s="104"/>
      <c r="F148" s="104"/>
      <c r="G148" s="104"/>
      <c r="H148" s="105"/>
      <c r="I148" s="106"/>
      <c r="J148" s="107"/>
      <c r="K148" s="106"/>
    </row>
    <row r="149" spans="2:11" x14ac:dyDescent="0.2">
      <c r="B149" s="90"/>
      <c r="D149" s="104"/>
      <c r="E149" s="104"/>
      <c r="F149" s="104"/>
      <c r="G149" s="104"/>
      <c r="H149" s="105"/>
      <c r="I149" s="106"/>
      <c r="J149" s="107"/>
      <c r="K149" s="106"/>
    </row>
    <row r="150" spans="2:11" x14ac:dyDescent="0.2">
      <c r="B150" s="90"/>
      <c r="D150" s="104"/>
      <c r="E150" s="104"/>
      <c r="F150" s="104"/>
      <c r="G150" s="104"/>
      <c r="H150" s="105"/>
      <c r="I150" s="106"/>
      <c r="J150" s="107"/>
      <c r="K150" s="106"/>
    </row>
    <row r="151" spans="2:11" x14ac:dyDescent="0.2">
      <c r="B151" s="90"/>
      <c r="D151" s="104"/>
      <c r="E151" s="104"/>
      <c r="F151" s="104"/>
      <c r="G151" s="104"/>
      <c r="H151" s="105"/>
      <c r="I151" s="106"/>
      <c r="J151" s="107"/>
      <c r="K151" s="106"/>
    </row>
    <row r="152" spans="2:11" x14ac:dyDescent="0.2">
      <c r="B152" s="90"/>
      <c r="D152" s="104"/>
      <c r="E152" s="104"/>
      <c r="F152" s="104"/>
      <c r="G152" s="104"/>
      <c r="H152" s="105"/>
      <c r="I152" s="106"/>
      <c r="J152" s="107"/>
      <c r="K152" s="106"/>
    </row>
    <row r="153" spans="2:11" x14ac:dyDescent="0.2">
      <c r="B153" s="90"/>
      <c r="D153" s="104"/>
      <c r="E153" s="104"/>
      <c r="F153" s="104"/>
      <c r="G153" s="104"/>
      <c r="H153" s="105"/>
      <c r="I153" s="106"/>
      <c r="J153" s="107"/>
      <c r="K153" s="106"/>
    </row>
    <row r="154" spans="2:11" x14ac:dyDescent="0.2">
      <c r="B154" s="90"/>
      <c r="D154" s="104"/>
      <c r="E154" s="104"/>
      <c r="F154" s="104"/>
      <c r="G154" s="104"/>
      <c r="H154" s="105"/>
      <c r="I154" s="106"/>
      <c r="J154" s="107"/>
      <c r="K154" s="106"/>
    </row>
    <row r="155" spans="2:11" x14ac:dyDescent="0.2">
      <c r="B155" s="90"/>
      <c r="D155" s="104"/>
      <c r="E155" s="104"/>
      <c r="F155" s="104"/>
      <c r="G155" s="104"/>
      <c r="H155" s="105"/>
      <c r="I155" s="106"/>
      <c r="J155" s="107"/>
      <c r="K155" s="106"/>
    </row>
    <row r="156" spans="2:11" x14ac:dyDescent="0.2">
      <c r="B156" s="90"/>
      <c r="D156" s="104"/>
      <c r="E156" s="104"/>
      <c r="F156" s="104"/>
      <c r="G156" s="104"/>
      <c r="H156" s="105"/>
      <c r="I156" s="106"/>
      <c r="J156" s="107"/>
      <c r="K156" s="106"/>
    </row>
    <row r="157" spans="2:11" x14ac:dyDescent="0.2">
      <c r="B157" s="90"/>
      <c r="D157" s="104"/>
      <c r="E157" s="104"/>
      <c r="F157" s="104"/>
      <c r="G157" s="104"/>
      <c r="H157" s="105"/>
      <c r="I157" s="106"/>
      <c r="J157" s="107"/>
      <c r="K157" s="106"/>
    </row>
    <row r="158" spans="2:11" x14ac:dyDescent="0.2">
      <c r="B158" s="90"/>
      <c r="D158" s="104"/>
      <c r="E158" s="104"/>
      <c r="F158" s="104"/>
      <c r="G158" s="104"/>
      <c r="H158" s="105"/>
      <c r="I158" s="106"/>
      <c r="J158" s="107"/>
      <c r="K158" s="106"/>
    </row>
    <row r="159" spans="2:11" x14ac:dyDescent="0.2">
      <c r="B159" s="90"/>
      <c r="D159" s="104"/>
      <c r="E159" s="104"/>
      <c r="F159" s="104"/>
      <c r="G159" s="104"/>
      <c r="H159" s="105"/>
      <c r="I159" s="106"/>
      <c r="J159" s="107"/>
      <c r="K159" s="106"/>
    </row>
    <row r="160" spans="2:11" x14ac:dyDescent="0.2">
      <c r="B160" s="90"/>
      <c r="D160" s="104"/>
      <c r="E160" s="104"/>
      <c r="F160" s="104"/>
      <c r="G160" s="104"/>
      <c r="H160" s="105"/>
      <c r="I160" s="106"/>
      <c r="J160" s="107"/>
      <c r="K160" s="106"/>
    </row>
    <row r="161" spans="2:11" x14ac:dyDescent="0.2">
      <c r="B161" s="90"/>
      <c r="D161" s="104"/>
      <c r="E161" s="104"/>
      <c r="F161" s="104"/>
      <c r="G161" s="104"/>
      <c r="H161" s="105"/>
      <c r="I161" s="106"/>
      <c r="J161" s="107"/>
      <c r="K161" s="106"/>
    </row>
    <row r="162" spans="2:11" x14ac:dyDescent="0.2">
      <c r="B162" s="90"/>
      <c r="D162" s="104"/>
      <c r="E162" s="104"/>
      <c r="F162" s="104"/>
      <c r="G162" s="104"/>
      <c r="H162" s="105"/>
      <c r="I162" s="106"/>
      <c r="J162" s="107"/>
      <c r="K162" s="106"/>
    </row>
    <row r="163" spans="2:11" x14ac:dyDescent="0.2">
      <c r="B163" s="90"/>
      <c r="D163" s="104"/>
      <c r="E163" s="104"/>
      <c r="F163" s="104"/>
      <c r="G163" s="104"/>
      <c r="H163" s="105"/>
      <c r="I163" s="106"/>
      <c r="J163" s="107"/>
      <c r="K163" s="106"/>
    </row>
    <row r="164" spans="2:11" x14ac:dyDescent="0.2">
      <c r="B164" s="90"/>
      <c r="D164" s="104"/>
      <c r="E164" s="104"/>
      <c r="F164" s="104"/>
      <c r="G164" s="104"/>
      <c r="H164" s="105"/>
      <c r="I164" s="106"/>
      <c r="J164" s="107"/>
      <c r="K164" s="106"/>
    </row>
    <row r="165" spans="2:11" x14ac:dyDescent="0.2">
      <c r="B165" s="90"/>
      <c r="D165" s="104"/>
      <c r="E165" s="104"/>
      <c r="F165" s="104"/>
      <c r="G165" s="104"/>
      <c r="H165" s="105"/>
      <c r="I165" s="106"/>
      <c r="J165" s="107"/>
      <c r="K165" s="106"/>
    </row>
    <row r="166" spans="2:11" x14ac:dyDescent="0.2">
      <c r="B166" s="90"/>
      <c r="D166" s="104"/>
      <c r="E166" s="104"/>
      <c r="F166" s="104"/>
      <c r="G166" s="104"/>
      <c r="H166" s="105"/>
      <c r="I166" s="106"/>
      <c r="J166" s="107"/>
      <c r="K166" s="106"/>
    </row>
    <row r="167" spans="2:11" x14ac:dyDescent="0.2">
      <c r="B167" s="90"/>
      <c r="D167" s="104"/>
      <c r="E167" s="104"/>
      <c r="F167" s="104"/>
      <c r="G167" s="104"/>
      <c r="H167" s="105"/>
      <c r="I167" s="106"/>
      <c r="J167" s="107"/>
      <c r="K167" s="106"/>
    </row>
    <row r="168" spans="2:11" x14ac:dyDescent="0.2">
      <c r="B168" s="90"/>
      <c r="D168" s="104"/>
      <c r="E168" s="104"/>
      <c r="F168" s="104"/>
      <c r="G168" s="104"/>
      <c r="H168" s="105"/>
      <c r="I168" s="106"/>
      <c r="J168" s="107"/>
      <c r="K168" s="106"/>
    </row>
    <row r="169" spans="2:11" x14ac:dyDescent="0.2">
      <c r="B169" s="90"/>
      <c r="D169" s="104"/>
      <c r="E169" s="104"/>
      <c r="F169" s="104"/>
      <c r="G169" s="104"/>
      <c r="H169" s="105"/>
      <c r="I169" s="106"/>
      <c r="J169" s="107"/>
      <c r="K169" s="106"/>
    </row>
    <row r="170" spans="2:11" x14ac:dyDescent="0.2">
      <c r="B170" s="90"/>
      <c r="D170" s="104"/>
      <c r="E170" s="104"/>
      <c r="F170" s="104"/>
      <c r="G170" s="104"/>
      <c r="H170" s="105"/>
      <c r="I170" s="106"/>
      <c r="J170" s="107"/>
      <c r="K170" s="106"/>
    </row>
    <row r="171" spans="2:11" x14ac:dyDescent="0.2">
      <c r="B171" s="90"/>
      <c r="D171" s="104"/>
      <c r="E171" s="104"/>
      <c r="F171" s="104"/>
      <c r="G171" s="104"/>
      <c r="H171" s="105"/>
      <c r="I171" s="106"/>
      <c r="J171" s="107"/>
      <c r="K171" s="106"/>
    </row>
    <row r="172" spans="2:11" x14ac:dyDescent="0.2">
      <c r="B172" s="90"/>
      <c r="D172" s="104"/>
      <c r="E172" s="104"/>
      <c r="F172" s="104"/>
      <c r="G172" s="104"/>
      <c r="H172" s="105"/>
      <c r="I172" s="106"/>
      <c r="J172" s="107"/>
      <c r="K172" s="106"/>
    </row>
    <row r="173" spans="2:11" x14ac:dyDescent="0.2">
      <c r="B173" s="90"/>
      <c r="D173" s="104"/>
      <c r="E173" s="104"/>
      <c r="F173" s="104"/>
      <c r="G173" s="104"/>
      <c r="H173" s="105"/>
      <c r="I173" s="106"/>
      <c r="J173" s="107"/>
      <c r="K173" s="106"/>
    </row>
    <row r="174" spans="2:11" x14ac:dyDescent="0.2">
      <c r="B174" s="90"/>
      <c r="D174" s="104"/>
      <c r="E174" s="104"/>
      <c r="F174" s="104"/>
      <c r="G174" s="104"/>
      <c r="H174" s="105"/>
      <c r="I174" s="106"/>
      <c r="J174" s="107"/>
      <c r="K174" s="106"/>
    </row>
    <row r="175" spans="2:11" x14ac:dyDescent="0.2">
      <c r="B175" s="90"/>
      <c r="D175" s="104"/>
      <c r="E175" s="104"/>
      <c r="F175" s="104"/>
      <c r="G175" s="104"/>
      <c r="H175" s="105"/>
      <c r="I175" s="106"/>
      <c r="J175" s="107"/>
      <c r="K175" s="106"/>
    </row>
    <row r="176" spans="2:11" x14ac:dyDescent="0.2">
      <c r="B176" s="90"/>
      <c r="D176" s="104"/>
      <c r="E176" s="104"/>
      <c r="F176" s="104"/>
      <c r="G176" s="104"/>
      <c r="H176" s="105"/>
      <c r="I176" s="106"/>
      <c r="J176" s="107"/>
      <c r="K176" s="106"/>
    </row>
    <row r="177" spans="2:11" x14ac:dyDescent="0.2">
      <c r="B177" s="90"/>
      <c r="D177" s="104"/>
      <c r="E177" s="104"/>
      <c r="F177" s="104"/>
      <c r="G177" s="104"/>
      <c r="H177" s="105"/>
      <c r="I177" s="106"/>
      <c r="J177" s="107"/>
      <c r="K177" s="106"/>
    </row>
    <row r="178" spans="2:11" x14ac:dyDescent="0.2">
      <c r="B178" s="90"/>
      <c r="D178" s="104"/>
      <c r="E178" s="104"/>
      <c r="F178" s="104"/>
      <c r="G178" s="104"/>
      <c r="H178" s="105"/>
      <c r="I178" s="106"/>
      <c r="J178" s="107"/>
      <c r="K178" s="106"/>
    </row>
    <row r="179" spans="2:11" x14ac:dyDescent="0.2">
      <c r="B179" s="90"/>
      <c r="D179" s="104"/>
      <c r="E179" s="104"/>
      <c r="F179" s="104"/>
      <c r="G179" s="104"/>
      <c r="H179" s="105"/>
      <c r="I179" s="106"/>
      <c r="J179" s="107"/>
      <c r="K179" s="106"/>
    </row>
    <row r="180" spans="2:11" x14ac:dyDescent="0.2">
      <c r="B180" s="90"/>
      <c r="D180" s="104"/>
      <c r="E180" s="104"/>
      <c r="F180" s="104"/>
      <c r="G180" s="104"/>
      <c r="H180" s="105"/>
      <c r="I180" s="106"/>
      <c r="J180" s="107"/>
      <c r="K180" s="106"/>
    </row>
    <row r="181" spans="2:11" x14ac:dyDescent="0.2">
      <c r="B181" s="90"/>
      <c r="D181" s="104"/>
      <c r="E181" s="104"/>
      <c r="F181" s="104"/>
      <c r="G181" s="104"/>
      <c r="H181" s="105"/>
      <c r="I181" s="106"/>
      <c r="J181" s="107"/>
      <c r="K181" s="106"/>
    </row>
    <row r="182" spans="2:11" x14ac:dyDescent="0.2">
      <c r="B182" s="90"/>
      <c r="D182" s="104"/>
      <c r="E182" s="104"/>
      <c r="F182" s="104"/>
      <c r="G182" s="104"/>
      <c r="H182" s="105"/>
      <c r="I182" s="106"/>
      <c r="J182" s="107"/>
      <c r="K182" s="106"/>
    </row>
    <row r="183" spans="2:11" x14ac:dyDescent="0.2">
      <c r="B183" s="90"/>
      <c r="D183" s="104"/>
      <c r="E183" s="104"/>
      <c r="F183" s="104"/>
      <c r="G183" s="104"/>
      <c r="H183" s="105"/>
      <c r="I183" s="106"/>
      <c r="J183" s="107"/>
      <c r="K183" s="106"/>
    </row>
    <row r="184" spans="2:11" x14ac:dyDescent="0.2">
      <c r="B184" s="90"/>
      <c r="D184" s="104"/>
      <c r="E184" s="104"/>
      <c r="F184" s="104"/>
      <c r="G184" s="104"/>
      <c r="H184" s="105"/>
      <c r="I184" s="106"/>
      <c r="J184" s="107"/>
      <c r="K184" s="106"/>
    </row>
    <row r="185" spans="2:11" x14ac:dyDescent="0.2">
      <c r="B185" s="90"/>
      <c r="D185" s="104"/>
      <c r="E185" s="104"/>
      <c r="F185" s="104"/>
      <c r="G185" s="104"/>
      <c r="H185" s="105"/>
      <c r="I185" s="106"/>
      <c r="J185" s="107"/>
      <c r="K185" s="106"/>
    </row>
    <row r="186" spans="2:11" x14ac:dyDescent="0.2">
      <c r="B186" s="90"/>
      <c r="D186" s="104"/>
      <c r="E186" s="104"/>
      <c r="F186" s="104"/>
      <c r="G186" s="104"/>
      <c r="H186" s="105"/>
      <c r="I186" s="106"/>
      <c r="J186" s="107"/>
      <c r="K186" s="106"/>
    </row>
    <row r="187" spans="2:11" x14ac:dyDescent="0.2">
      <c r="B187" s="90"/>
      <c r="D187" s="104"/>
      <c r="E187" s="104"/>
      <c r="F187" s="104"/>
      <c r="G187" s="104"/>
      <c r="H187" s="105"/>
      <c r="I187" s="106"/>
      <c r="J187" s="107"/>
      <c r="K187" s="106"/>
    </row>
    <row r="188" spans="2:11" x14ac:dyDescent="0.2">
      <c r="B188" s="90"/>
      <c r="D188" s="104"/>
      <c r="E188" s="104"/>
      <c r="F188" s="104"/>
      <c r="G188" s="104"/>
      <c r="H188" s="105"/>
      <c r="I188" s="106"/>
      <c r="J188" s="107"/>
      <c r="K188" s="106"/>
    </row>
    <row r="189" spans="2:11" x14ac:dyDescent="0.2">
      <c r="B189" s="90"/>
      <c r="D189" s="104"/>
      <c r="E189" s="104"/>
      <c r="F189" s="104"/>
      <c r="G189" s="104"/>
      <c r="H189" s="105"/>
      <c r="I189" s="106"/>
      <c r="J189" s="107"/>
      <c r="K189" s="106"/>
    </row>
    <row r="190" spans="2:11" x14ac:dyDescent="0.2">
      <c r="B190" s="90"/>
      <c r="D190" s="104"/>
      <c r="E190" s="104"/>
      <c r="F190" s="104"/>
      <c r="G190" s="104"/>
      <c r="H190" s="105"/>
      <c r="I190" s="106"/>
      <c r="J190" s="107"/>
      <c r="K190" s="106"/>
    </row>
    <row r="191" spans="2:11" x14ac:dyDescent="0.2">
      <c r="B191" s="90"/>
      <c r="D191" s="104"/>
      <c r="E191" s="104"/>
      <c r="F191" s="104"/>
      <c r="G191" s="104"/>
      <c r="H191" s="105"/>
      <c r="I191" s="106"/>
      <c r="J191" s="107"/>
      <c r="K191" s="106"/>
    </row>
    <row r="192" spans="2:11" x14ac:dyDescent="0.2">
      <c r="B192" s="90"/>
      <c r="D192" s="104"/>
      <c r="E192" s="104"/>
      <c r="F192" s="104"/>
      <c r="G192" s="104"/>
      <c r="H192" s="105"/>
      <c r="I192" s="106"/>
      <c r="J192" s="107"/>
      <c r="K192" s="106"/>
    </row>
    <row r="193" spans="2:11" x14ac:dyDescent="0.2">
      <c r="B193" s="90"/>
      <c r="D193" s="104"/>
      <c r="E193" s="104"/>
      <c r="F193" s="104"/>
      <c r="G193" s="104"/>
      <c r="H193" s="105"/>
      <c r="I193" s="106"/>
      <c r="J193" s="107"/>
      <c r="K193" s="106"/>
    </row>
    <row r="194" spans="2:11" x14ac:dyDescent="0.2">
      <c r="B194" s="90"/>
      <c r="D194" s="104"/>
      <c r="E194" s="104"/>
      <c r="F194" s="104"/>
      <c r="G194" s="104"/>
      <c r="H194" s="105"/>
      <c r="I194" s="106"/>
      <c r="J194" s="107"/>
      <c r="K194" s="106"/>
    </row>
    <row r="195" spans="2:11" x14ac:dyDescent="0.2">
      <c r="B195" s="90"/>
      <c r="D195" s="104"/>
      <c r="E195" s="104"/>
      <c r="F195" s="104"/>
      <c r="G195" s="104"/>
      <c r="H195" s="105"/>
      <c r="I195" s="106"/>
      <c r="J195" s="107"/>
      <c r="K195" s="106"/>
    </row>
    <row r="196" spans="2:11" x14ac:dyDescent="0.2">
      <c r="B196" s="90"/>
      <c r="D196" s="104"/>
      <c r="E196" s="104"/>
      <c r="F196" s="104"/>
      <c r="G196" s="104"/>
      <c r="H196" s="105"/>
      <c r="I196" s="106"/>
      <c r="J196" s="107"/>
      <c r="K196" s="106"/>
    </row>
    <row r="197" spans="2:11" x14ac:dyDescent="0.2">
      <c r="B197" s="90"/>
      <c r="D197" s="104"/>
      <c r="E197" s="104"/>
      <c r="F197" s="104"/>
      <c r="G197" s="104"/>
      <c r="H197" s="105"/>
      <c r="I197" s="106"/>
      <c r="J197" s="107"/>
      <c r="K197" s="106"/>
    </row>
    <row r="198" spans="2:11" x14ac:dyDescent="0.2">
      <c r="B198" s="90"/>
      <c r="D198" s="104"/>
      <c r="E198" s="104"/>
      <c r="F198" s="104"/>
      <c r="G198" s="104"/>
      <c r="H198" s="105"/>
      <c r="I198" s="106"/>
      <c r="J198" s="107"/>
      <c r="K198" s="106"/>
    </row>
    <row r="199" spans="2:11" x14ac:dyDescent="0.2">
      <c r="B199" s="90"/>
      <c r="D199" s="104"/>
      <c r="E199" s="104"/>
      <c r="F199" s="104"/>
      <c r="G199" s="104"/>
      <c r="H199" s="105"/>
      <c r="I199" s="106"/>
      <c r="J199" s="107"/>
      <c r="K199" s="106"/>
    </row>
    <row r="200" spans="2:11" x14ac:dyDescent="0.2">
      <c r="B200" s="90"/>
      <c r="D200" s="104"/>
      <c r="E200" s="104"/>
      <c r="F200" s="104"/>
      <c r="G200" s="104"/>
      <c r="H200" s="105"/>
      <c r="I200" s="106"/>
      <c r="J200" s="107"/>
      <c r="K200" s="106"/>
    </row>
    <row r="201" spans="2:11" x14ac:dyDescent="0.2">
      <c r="B201" s="90"/>
      <c r="D201" s="104"/>
      <c r="E201" s="104"/>
      <c r="F201" s="104"/>
      <c r="G201" s="104"/>
      <c r="H201" s="105"/>
      <c r="I201" s="106"/>
      <c r="J201" s="107"/>
      <c r="K201" s="106"/>
    </row>
    <row r="202" spans="2:11" x14ac:dyDescent="0.2">
      <c r="B202" s="90"/>
      <c r="D202" s="104"/>
      <c r="E202" s="104"/>
      <c r="F202" s="104"/>
      <c r="G202" s="104"/>
      <c r="H202" s="105"/>
      <c r="I202" s="106"/>
      <c r="J202" s="107"/>
      <c r="K202" s="106"/>
    </row>
    <row r="203" spans="2:11" x14ac:dyDescent="0.2">
      <c r="B203" s="90"/>
      <c r="D203" s="104"/>
      <c r="E203" s="104"/>
      <c r="F203" s="104"/>
      <c r="G203" s="104"/>
      <c r="H203" s="105"/>
      <c r="I203" s="106"/>
      <c r="J203" s="107"/>
      <c r="K203" s="106"/>
    </row>
    <row r="204" spans="2:11" x14ac:dyDescent="0.2">
      <c r="B204" s="90"/>
      <c r="D204" s="104"/>
      <c r="E204" s="104"/>
      <c r="F204" s="104"/>
      <c r="G204" s="104"/>
      <c r="H204" s="105"/>
      <c r="I204" s="106"/>
      <c r="J204" s="107"/>
      <c r="K204" s="106"/>
    </row>
    <row r="205" spans="2:11" x14ac:dyDescent="0.2">
      <c r="B205" s="90"/>
      <c r="D205" s="104"/>
      <c r="E205" s="104"/>
      <c r="F205" s="104"/>
      <c r="G205" s="104"/>
      <c r="H205" s="105"/>
      <c r="I205" s="106"/>
      <c r="J205" s="107"/>
      <c r="K205" s="106"/>
    </row>
    <row r="206" spans="2:11" x14ac:dyDescent="0.2">
      <c r="B206" s="90"/>
      <c r="D206" s="104"/>
      <c r="E206" s="104"/>
      <c r="F206" s="104"/>
      <c r="G206" s="104"/>
      <c r="H206" s="105"/>
      <c r="I206" s="106"/>
      <c r="J206" s="107"/>
      <c r="K206" s="106"/>
    </row>
    <row r="207" spans="2:11" x14ac:dyDescent="0.2">
      <c r="B207" s="90"/>
      <c r="D207" s="104"/>
      <c r="E207" s="104"/>
      <c r="F207" s="104"/>
      <c r="G207" s="104"/>
      <c r="H207" s="105"/>
      <c r="I207" s="106"/>
      <c r="J207" s="107"/>
      <c r="K207" s="106"/>
    </row>
    <row r="208" spans="2:11" x14ac:dyDescent="0.2">
      <c r="B208" s="90"/>
      <c r="D208" s="104"/>
      <c r="E208" s="104"/>
      <c r="F208" s="104"/>
      <c r="G208" s="104"/>
      <c r="H208" s="105"/>
      <c r="I208" s="106"/>
      <c r="J208" s="107"/>
      <c r="K208" s="106"/>
    </row>
    <row r="209" spans="2:11" x14ac:dyDescent="0.2">
      <c r="B209" s="90"/>
      <c r="D209" s="104"/>
      <c r="E209" s="104"/>
      <c r="F209" s="104"/>
      <c r="G209" s="104"/>
      <c r="H209" s="105"/>
      <c r="I209" s="106"/>
      <c r="J209" s="107"/>
      <c r="K209" s="106"/>
    </row>
    <row r="210" spans="2:11" x14ac:dyDescent="0.2">
      <c r="B210" s="90"/>
      <c r="D210" s="104"/>
      <c r="E210" s="104"/>
      <c r="F210" s="104"/>
      <c r="G210" s="104"/>
      <c r="H210" s="105"/>
      <c r="I210" s="106"/>
      <c r="J210" s="107"/>
      <c r="K210" s="106"/>
    </row>
    <row r="211" spans="2:11" x14ac:dyDescent="0.2">
      <c r="B211" s="90"/>
      <c r="D211" s="104"/>
      <c r="E211" s="104"/>
      <c r="F211" s="104"/>
      <c r="G211" s="104"/>
      <c r="H211" s="105"/>
      <c r="I211" s="106"/>
      <c r="J211" s="107"/>
      <c r="K211" s="106"/>
    </row>
    <row r="212" spans="2:11" x14ac:dyDescent="0.2">
      <c r="B212" s="90"/>
      <c r="D212" s="104"/>
      <c r="E212" s="104"/>
      <c r="F212" s="104"/>
      <c r="G212" s="104"/>
      <c r="H212" s="105"/>
      <c r="I212" s="106"/>
      <c r="J212" s="107"/>
      <c r="K212" s="106"/>
    </row>
    <row r="213" spans="2:11" x14ac:dyDescent="0.2">
      <c r="B213" s="90"/>
      <c r="D213" s="104"/>
      <c r="E213" s="104"/>
      <c r="F213" s="104"/>
      <c r="G213" s="104"/>
      <c r="H213" s="105"/>
      <c r="I213" s="106"/>
      <c r="J213" s="107"/>
      <c r="K213" s="106"/>
    </row>
    <row r="214" spans="2:11" x14ac:dyDescent="0.2">
      <c r="B214" s="90"/>
      <c r="D214" s="104"/>
      <c r="E214" s="104"/>
      <c r="F214" s="104"/>
      <c r="G214" s="104"/>
      <c r="H214" s="105"/>
      <c r="I214" s="106"/>
      <c r="J214" s="107"/>
      <c r="K214" s="106"/>
    </row>
    <row r="215" spans="2:11" x14ac:dyDescent="0.2">
      <c r="B215" s="90"/>
      <c r="D215" s="104"/>
      <c r="E215" s="104"/>
      <c r="F215" s="104"/>
      <c r="G215" s="104"/>
      <c r="H215" s="105"/>
      <c r="I215" s="106"/>
      <c r="J215" s="107"/>
      <c r="K215" s="106"/>
    </row>
    <row r="216" spans="2:11" x14ac:dyDescent="0.2">
      <c r="B216" s="90"/>
      <c r="D216" s="104"/>
      <c r="E216" s="104"/>
      <c r="F216" s="104"/>
      <c r="G216" s="104"/>
      <c r="H216" s="105"/>
      <c r="I216" s="106"/>
      <c r="J216" s="107"/>
      <c r="K216" s="106"/>
    </row>
    <row r="217" spans="2:11" x14ac:dyDescent="0.2">
      <c r="B217" s="90"/>
      <c r="D217" s="104"/>
      <c r="E217" s="104"/>
      <c r="F217" s="104"/>
      <c r="G217" s="104"/>
      <c r="H217" s="105"/>
      <c r="I217" s="106"/>
      <c r="J217" s="107"/>
      <c r="K217" s="106"/>
    </row>
    <row r="218" spans="2:11" x14ac:dyDescent="0.2">
      <c r="B218" s="90"/>
      <c r="D218" s="104"/>
      <c r="E218" s="104"/>
      <c r="F218" s="104"/>
      <c r="G218" s="104"/>
      <c r="H218" s="105"/>
      <c r="I218" s="106"/>
      <c r="J218" s="107"/>
      <c r="K218" s="106"/>
    </row>
    <row r="219" spans="2:11" x14ac:dyDescent="0.2">
      <c r="B219" s="90"/>
      <c r="D219" s="104"/>
      <c r="E219" s="104"/>
      <c r="F219" s="104"/>
      <c r="G219" s="104"/>
      <c r="H219" s="105"/>
      <c r="I219" s="106"/>
      <c r="J219" s="107"/>
      <c r="K219" s="106"/>
    </row>
    <row r="220" spans="2:11" x14ac:dyDescent="0.2">
      <c r="B220" s="90"/>
      <c r="D220" s="104"/>
      <c r="E220" s="104"/>
      <c r="F220" s="104"/>
      <c r="G220" s="104"/>
      <c r="H220" s="105"/>
      <c r="I220" s="106"/>
      <c r="J220" s="107"/>
      <c r="K220" s="106"/>
    </row>
    <row r="221" spans="2:11" x14ac:dyDescent="0.2">
      <c r="B221" s="90"/>
      <c r="D221" s="104"/>
      <c r="E221" s="104"/>
      <c r="F221" s="104"/>
      <c r="G221" s="104"/>
      <c r="H221" s="105"/>
      <c r="I221" s="106"/>
      <c r="J221" s="107"/>
      <c r="K221" s="106"/>
    </row>
    <row r="222" spans="2:11" x14ac:dyDescent="0.2">
      <c r="B222" s="90"/>
      <c r="D222" s="104"/>
      <c r="E222" s="104"/>
      <c r="F222" s="104"/>
      <c r="G222" s="104"/>
      <c r="H222" s="105"/>
      <c r="I222" s="106"/>
      <c r="J222" s="107"/>
      <c r="K222" s="106"/>
    </row>
    <row r="223" spans="2:11" x14ac:dyDescent="0.2">
      <c r="B223" s="90"/>
      <c r="D223" s="104"/>
      <c r="E223" s="104"/>
      <c r="F223" s="104"/>
      <c r="G223" s="104"/>
      <c r="H223" s="105"/>
      <c r="I223" s="106"/>
      <c r="J223" s="107"/>
      <c r="K223" s="106"/>
    </row>
    <row r="224" spans="2:11" x14ac:dyDescent="0.2">
      <c r="B224" s="90"/>
      <c r="D224" s="104"/>
      <c r="E224" s="104"/>
      <c r="F224" s="104"/>
      <c r="G224" s="104"/>
      <c r="H224" s="105"/>
      <c r="I224" s="106"/>
      <c r="J224" s="107"/>
      <c r="K224" s="106"/>
    </row>
    <row r="225" spans="2:11" x14ac:dyDescent="0.2">
      <c r="B225" s="90"/>
      <c r="D225" s="104"/>
      <c r="E225" s="104"/>
      <c r="F225" s="104"/>
      <c r="G225" s="104"/>
      <c r="H225" s="105"/>
      <c r="I225" s="106"/>
      <c r="J225" s="107"/>
      <c r="K225" s="106"/>
    </row>
    <row r="226" spans="2:11" x14ac:dyDescent="0.2">
      <c r="B226" s="90"/>
      <c r="D226" s="104"/>
      <c r="E226" s="104"/>
      <c r="F226" s="104"/>
      <c r="G226" s="104"/>
      <c r="H226" s="105"/>
      <c r="I226" s="106"/>
      <c r="J226" s="107"/>
      <c r="K226" s="106"/>
    </row>
    <row r="227" spans="2:11" x14ac:dyDescent="0.2">
      <c r="B227" s="90"/>
      <c r="D227" s="104"/>
      <c r="E227" s="104"/>
      <c r="F227" s="104"/>
      <c r="G227" s="104"/>
      <c r="H227" s="105"/>
      <c r="I227" s="106"/>
      <c r="J227" s="107"/>
      <c r="K227" s="106"/>
    </row>
    <row r="228" spans="2:11" x14ac:dyDescent="0.2">
      <c r="B228" s="90"/>
      <c r="D228" s="104"/>
      <c r="E228" s="104"/>
      <c r="F228" s="104"/>
      <c r="G228" s="104"/>
      <c r="H228" s="105"/>
      <c r="I228" s="106"/>
      <c r="J228" s="107"/>
      <c r="K228" s="106"/>
    </row>
    <row r="229" spans="2:11" x14ac:dyDescent="0.2">
      <c r="B229" s="90"/>
      <c r="D229" s="104"/>
      <c r="E229" s="104"/>
      <c r="F229" s="104"/>
      <c r="G229" s="104"/>
      <c r="H229" s="105"/>
      <c r="I229" s="106"/>
      <c r="J229" s="107"/>
      <c r="K229" s="106"/>
    </row>
    <row r="230" spans="2:11" x14ac:dyDescent="0.2">
      <c r="B230" s="90"/>
      <c r="D230" s="104"/>
      <c r="E230" s="104"/>
      <c r="F230" s="104"/>
      <c r="G230" s="104"/>
      <c r="H230" s="105"/>
      <c r="I230" s="106"/>
      <c r="J230" s="107"/>
      <c r="K230" s="106"/>
    </row>
    <row r="231" spans="2:11" x14ac:dyDescent="0.2">
      <c r="B231" s="90"/>
      <c r="D231" s="104"/>
      <c r="E231" s="104"/>
      <c r="F231" s="104"/>
      <c r="G231" s="104"/>
      <c r="H231" s="105"/>
      <c r="I231" s="106"/>
      <c r="J231" s="107"/>
      <c r="K231" s="106"/>
    </row>
    <row r="232" spans="2:11" x14ac:dyDescent="0.2">
      <c r="B232" s="90"/>
      <c r="D232" s="104"/>
      <c r="E232" s="104"/>
      <c r="F232" s="104"/>
      <c r="G232" s="104"/>
      <c r="H232" s="105"/>
      <c r="I232" s="106"/>
      <c r="J232" s="107"/>
      <c r="K232" s="106"/>
    </row>
    <row r="233" spans="2:11" x14ac:dyDescent="0.2">
      <c r="B233" s="90"/>
      <c r="D233" s="104"/>
      <c r="E233" s="104"/>
      <c r="F233" s="104"/>
      <c r="G233" s="104"/>
      <c r="H233" s="105"/>
      <c r="I233" s="106"/>
      <c r="J233" s="107"/>
      <c r="K233" s="106"/>
    </row>
    <row r="234" spans="2:11" x14ac:dyDescent="0.2">
      <c r="B234" s="90"/>
      <c r="D234" s="104"/>
      <c r="E234" s="104"/>
      <c r="F234" s="104"/>
      <c r="G234" s="104"/>
      <c r="H234" s="105"/>
      <c r="I234" s="106"/>
      <c r="J234" s="107"/>
      <c r="K234" s="106"/>
    </row>
    <row r="235" spans="2:11" x14ac:dyDescent="0.2">
      <c r="B235" s="90"/>
      <c r="D235" s="104"/>
      <c r="E235" s="104"/>
      <c r="F235" s="104"/>
      <c r="G235" s="104"/>
      <c r="H235" s="105"/>
      <c r="I235" s="106"/>
      <c r="J235" s="107"/>
      <c r="K235" s="106"/>
    </row>
    <row r="236" spans="2:11" x14ac:dyDescent="0.2">
      <c r="B236" s="90"/>
      <c r="D236" s="104"/>
      <c r="E236" s="104"/>
      <c r="F236" s="104"/>
      <c r="G236" s="104"/>
      <c r="H236" s="105"/>
      <c r="I236" s="106"/>
      <c r="J236" s="107"/>
      <c r="K236" s="106"/>
    </row>
    <row r="237" spans="2:11" x14ac:dyDescent="0.2">
      <c r="B237" s="90"/>
      <c r="D237" s="104"/>
      <c r="E237" s="104"/>
      <c r="F237" s="104"/>
      <c r="G237" s="104"/>
      <c r="H237" s="105"/>
      <c r="I237" s="106"/>
      <c r="J237" s="107"/>
      <c r="K237" s="106"/>
    </row>
    <row r="238" spans="2:11" x14ac:dyDescent="0.2">
      <c r="B238" s="90"/>
      <c r="D238" s="104"/>
      <c r="E238" s="104"/>
      <c r="F238" s="104"/>
      <c r="G238" s="104"/>
      <c r="H238" s="105"/>
      <c r="I238" s="106"/>
      <c r="J238" s="107"/>
      <c r="K238" s="106"/>
    </row>
    <row r="239" spans="2:11" x14ac:dyDescent="0.2">
      <c r="B239" s="90"/>
      <c r="D239" s="104"/>
      <c r="E239" s="104"/>
      <c r="F239" s="104"/>
      <c r="G239" s="104"/>
      <c r="H239" s="105"/>
      <c r="I239" s="106"/>
      <c r="J239" s="107"/>
      <c r="K239" s="106"/>
    </row>
    <row r="240" spans="2:11" x14ac:dyDescent="0.2">
      <c r="B240" s="90"/>
      <c r="D240" s="104"/>
      <c r="E240" s="104"/>
      <c r="F240" s="104"/>
      <c r="G240" s="104"/>
      <c r="H240" s="105"/>
      <c r="I240" s="106"/>
      <c r="J240" s="107"/>
      <c r="K240" s="106"/>
    </row>
    <row r="241" spans="2:11" x14ac:dyDescent="0.2">
      <c r="B241" s="90"/>
      <c r="D241" s="104"/>
      <c r="E241" s="104"/>
      <c r="F241" s="104"/>
      <c r="G241" s="104"/>
      <c r="H241" s="105"/>
      <c r="I241" s="106"/>
      <c r="J241" s="107"/>
      <c r="K241" s="106"/>
    </row>
    <row r="242" spans="2:11" x14ac:dyDescent="0.2">
      <c r="B242" s="90"/>
      <c r="D242" s="104"/>
      <c r="E242" s="104"/>
      <c r="F242" s="104"/>
      <c r="G242" s="104"/>
      <c r="H242" s="105"/>
      <c r="I242" s="106"/>
      <c r="J242" s="107"/>
      <c r="K242" s="106"/>
    </row>
    <row r="243" spans="2:11" x14ac:dyDescent="0.2">
      <c r="B243" s="90"/>
      <c r="D243" s="104"/>
      <c r="E243" s="104"/>
      <c r="F243" s="104"/>
      <c r="G243" s="104"/>
      <c r="H243" s="105"/>
      <c r="I243" s="106"/>
      <c r="J243" s="107"/>
      <c r="K243" s="106"/>
    </row>
    <row r="244" spans="2:11" x14ac:dyDescent="0.2">
      <c r="B244" s="90"/>
      <c r="D244" s="104"/>
      <c r="E244" s="104"/>
      <c r="F244" s="104"/>
      <c r="G244" s="104"/>
      <c r="H244" s="105"/>
      <c r="I244" s="106"/>
      <c r="J244" s="107"/>
      <c r="K244" s="106"/>
    </row>
    <row r="245" spans="2:11" x14ac:dyDescent="0.2">
      <c r="B245" s="90"/>
      <c r="D245" s="104"/>
      <c r="E245" s="104"/>
      <c r="F245" s="104"/>
      <c r="G245" s="104"/>
      <c r="H245" s="105"/>
      <c r="I245" s="106"/>
      <c r="J245" s="107"/>
      <c r="K245" s="106"/>
    </row>
    <row r="246" spans="2:11" x14ac:dyDescent="0.2">
      <c r="B246" s="90"/>
      <c r="D246" s="104"/>
      <c r="E246" s="104"/>
      <c r="F246" s="104"/>
      <c r="G246" s="104"/>
      <c r="H246" s="105"/>
      <c r="I246" s="106"/>
      <c r="J246" s="107"/>
      <c r="K246" s="106"/>
    </row>
    <row r="247" spans="2:11" x14ac:dyDescent="0.2">
      <c r="B247" s="90"/>
      <c r="D247" s="104"/>
      <c r="E247" s="104"/>
      <c r="F247" s="104"/>
      <c r="G247" s="104"/>
      <c r="H247" s="105"/>
      <c r="I247" s="106"/>
      <c r="J247" s="107"/>
      <c r="K247" s="106"/>
    </row>
    <row r="248" spans="2:11" x14ac:dyDescent="0.2">
      <c r="B248" s="90"/>
      <c r="D248" s="104"/>
      <c r="E248" s="104"/>
      <c r="F248" s="104"/>
      <c r="G248" s="104"/>
      <c r="H248" s="105"/>
      <c r="I248" s="106"/>
      <c r="J248" s="107"/>
      <c r="K248" s="106"/>
    </row>
    <row r="249" spans="2:11" x14ac:dyDescent="0.2">
      <c r="B249" s="90"/>
      <c r="D249" s="104"/>
      <c r="E249" s="104"/>
      <c r="F249" s="104"/>
      <c r="G249" s="104"/>
      <c r="H249" s="105"/>
      <c r="I249" s="106"/>
      <c r="J249" s="107"/>
      <c r="K249" s="106"/>
    </row>
    <row r="250" spans="2:11" x14ac:dyDescent="0.2">
      <c r="B250" s="90"/>
      <c r="D250" s="104"/>
      <c r="E250" s="104"/>
      <c r="F250" s="104"/>
      <c r="G250" s="104"/>
      <c r="H250" s="105"/>
      <c r="I250" s="106"/>
      <c r="J250" s="107"/>
      <c r="K250" s="106"/>
    </row>
    <row r="251" spans="2:11" x14ac:dyDescent="0.2">
      <c r="B251" s="90"/>
      <c r="D251" s="104"/>
      <c r="E251" s="104"/>
      <c r="F251" s="104"/>
      <c r="G251" s="104"/>
      <c r="H251" s="105"/>
      <c r="I251" s="106"/>
      <c r="J251" s="107"/>
      <c r="K251" s="106"/>
    </row>
    <row r="252" spans="2:11" x14ac:dyDescent="0.2">
      <c r="B252" s="90"/>
      <c r="D252" s="104"/>
      <c r="E252" s="104"/>
      <c r="F252" s="104"/>
      <c r="G252" s="104"/>
      <c r="H252" s="105"/>
      <c r="I252" s="106"/>
      <c r="J252" s="107"/>
      <c r="K252" s="106"/>
    </row>
    <row r="253" spans="2:11" x14ac:dyDescent="0.2">
      <c r="B253" s="90"/>
      <c r="D253" s="104"/>
      <c r="E253" s="104"/>
      <c r="F253" s="104"/>
      <c r="G253" s="104"/>
      <c r="H253" s="105"/>
      <c r="I253" s="106"/>
      <c r="J253" s="107"/>
      <c r="K253" s="106"/>
    </row>
    <row r="254" spans="2:11" x14ac:dyDescent="0.2">
      <c r="B254" s="90"/>
      <c r="D254" s="104"/>
      <c r="E254" s="104"/>
      <c r="F254" s="104"/>
      <c r="G254" s="104"/>
      <c r="H254" s="105"/>
      <c r="I254" s="106"/>
      <c r="J254" s="107"/>
      <c r="K254" s="106"/>
    </row>
    <row r="255" spans="2:11" x14ac:dyDescent="0.2">
      <c r="B255" s="90"/>
      <c r="D255" s="104"/>
      <c r="E255" s="104"/>
      <c r="F255" s="104"/>
      <c r="G255" s="104"/>
      <c r="H255" s="105"/>
      <c r="I255" s="106"/>
      <c r="J255" s="107"/>
      <c r="K255" s="106"/>
    </row>
    <row r="256" spans="2:11" x14ac:dyDescent="0.2">
      <c r="B256" s="90"/>
      <c r="D256" s="104"/>
      <c r="E256" s="104"/>
      <c r="F256" s="104"/>
      <c r="G256" s="104"/>
      <c r="H256" s="105"/>
      <c r="I256" s="106"/>
      <c r="J256" s="107"/>
      <c r="K256" s="106"/>
    </row>
    <row r="257" spans="2:11" x14ac:dyDescent="0.2">
      <c r="B257" s="90"/>
      <c r="D257" s="104"/>
      <c r="E257" s="104"/>
      <c r="F257" s="104"/>
      <c r="G257" s="104"/>
      <c r="H257" s="105"/>
      <c r="I257" s="106"/>
      <c r="J257" s="107"/>
      <c r="K257" s="106"/>
    </row>
    <row r="258" spans="2:11" x14ac:dyDescent="0.2">
      <c r="B258" s="90"/>
      <c r="D258" s="104"/>
      <c r="E258" s="104"/>
      <c r="F258" s="104"/>
      <c r="G258" s="104"/>
      <c r="H258" s="105"/>
      <c r="I258" s="106"/>
      <c r="J258" s="107"/>
      <c r="K258" s="106"/>
    </row>
    <row r="259" spans="2:11" x14ac:dyDescent="0.2">
      <c r="B259" s="90"/>
      <c r="D259" s="104"/>
      <c r="E259" s="104"/>
      <c r="F259" s="104"/>
      <c r="G259" s="104"/>
      <c r="H259" s="105"/>
      <c r="I259" s="106"/>
      <c r="J259" s="107"/>
      <c r="K259" s="106"/>
    </row>
    <row r="260" spans="2:11" x14ac:dyDescent="0.2">
      <c r="B260" s="90"/>
      <c r="D260" s="104"/>
      <c r="E260" s="104"/>
      <c r="F260" s="104"/>
      <c r="G260" s="104"/>
      <c r="H260" s="105"/>
      <c r="I260" s="106"/>
      <c r="J260" s="107"/>
      <c r="K260" s="106"/>
    </row>
    <row r="261" spans="2:11" x14ac:dyDescent="0.2">
      <c r="B261" s="90"/>
      <c r="D261" s="104"/>
      <c r="E261" s="104"/>
      <c r="F261" s="104"/>
      <c r="G261" s="104"/>
      <c r="H261" s="105"/>
      <c r="I261" s="106"/>
      <c r="J261" s="107"/>
      <c r="K261" s="106"/>
    </row>
    <row r="262" spans="2:11" x14ac:dyDescent="0.2">
      <c r="B262" s="90"/>
      <c r="D262" s="104"/>
      <c r="E262" s="104"/>
      <c r="F262" s="104"/>
      <c r="G262" s="104"/>
      <c r="H262" s="105"/>
      <c r="I262" s="106"/>
      <c r="J262" s="107"/>
      <c r="K262" s="106"/>
    </row>
    <row r="263" spans="2:11" x14ac:dyDescent="0.2">
      <c r="B263" s="90"/>
      <c r="D263" s="104"/>
      <c r="E263" s="104"/>
      <c r="F263" s="104"/>
      <c r="G263" s="104"/>
      <c r="H263" s="105"/>
      <c r="I263" s="106"/>
      <c r="J263" s="107"/>
      <c r="K263" s="106"/>
    </row>
    <row r="264" spans="2:11" x14ac:dyDescent="0.2">
      <c r="B264" s="90"/>
      <c r="D264" s="104"/>
      <c r="E264" s="104"/>
      <c r="F264" s="104"/>
      <c r="G264" s="104"/>
      <c r="H264" s="105"/>
      <c r="I264" s="106"/>
      <c r="J264" s="107"/>
      <c r="K264" s="106"/>
    </row>
    <row r="265" spans="2:11" x14ac:dyDescent="0.2">
      <c r="B265" s="90"/>
      <c r="D265" s="104"/>
      <c r="E265" s="104"/>
      <c r="F265" s="104"/>
      <c r="G265" s="104"/>
      <c r="H265" s="105"/>
      <c r="I265" s="106"/>
      <c r="J265" s="107"/>
      <c r="K265" s="106"/>
    </row>
    <row r="266" spans="2:11" x14ac:dyDescent="0.2">
      <c r="B266" s="90"/>
      <c r="D266" s="104"/>
      <c r="E266" s="104"/>
      <c r="F266" s="104"/>
      <c r="G266" s="104"/>
      <c r="H266" s="105"/>
      <c r="I266" s="106"/>
      <c r="J266" s="107"/>
      <c r="K266" s="106"/>
    </row>
    <row r="267" spans="2:11" x14ac:dyDescent="0.2">
      <c r="B267" s="90"/>
      <c r="D267" s="104"/>
      <c r="E267" s="104"/>
      <c r="F267" s="104"/>
      <c r="G267" s="104"/>
      <c r="H267" s="105"/>
      <c r="I267" s="106"/>
      <c r="J267" s="107"/>
      <c r="K267" s="106"/>
    </row>
    <row r="268" spans="2:11" x14ac:dyDescent="0.2">
      <c r="B268" s="90"/>
      <c r="D268" s="104"/>
      <c r="E268" s="104"/>
      <c r="F268" s="104"/>
      <c r="G268" s="104"/>
      <c r="H268" s="105"/>
      <c r="I268" s="106"/>
      <c r="J268" s="107"/>
      <c r="K268" s="106"/>
    </row>
    <row r="269" spans="2:11" x14ac:dyDescent="0.2">
      <c r="B269" s="90"/>
      <c r="D269" s="104"/>
      <c r="E269" s="104"/>
      <c r="F269" s="104"/>
      <c r="G269" s="104"/>
      <c r="H269" s="105"/>
      <c r="I269" s="106"/>
      <c r="J269" s="107"/>
      <c r="K269" s="106"/>
    </row>
    <row r="270" spans="2:11" x14ac:dyDescent="0.2">
      <c r="B270" s="90"/>
      <c r="D270" s="104"/>
      <c r="E270" s="104"/>
      <c r="F270" s="104"/>
      <c r="G270" s="104"/>
      <c r="H270" s="105"/>
      <c r="I270" s="106"/>
      <c r="J270" s="107"/>
      <c r="K270" s="106"/>
    </row>
    <row r="271" spans="2:11" x14ac:dyDescent="0.2">
      <c r="B271" s="90"/>
      <c r="D271" s="104"/>
      <c r="E271" s="104"/>
      <c r="F271" s="104"/>
      <c r="G271" s="104"/>
      <c r="H271" s="105"/>
      <c r="I271" s="106"/>
      <c r="J271" s="107"/>
      <c r="K271" s="106"/>
    </row>
    <row r="272" spans="2:11" x14ac:dyDescent="0.2">
      <c r="B272" s="90"/>
      <c r="D272" s="104"/>
      <c r="E272" s="104"/>
      <c r="F272" s="104"/>
      <c r="G272" s="104"/>
      <c r="H272" s="105"/>
      <c r="I272" s="106"/>
      <c r="J272" s="107"/>
      <c r="K272" s="106"/>
    </row>
    <row r="273" spans="2:11" x14ac:dyDescent="0.2">
      <c r="B273" s="90"/>
      <c r="D273" s="104"/>
      <c r="E273" s="104"/>
      <c r="F273" s="104"/>
      <c r="G273" s="104"/>
      <c r="H273" s="105"/>
      <c r="I273" s="106"/>
      <c r="J273" s="107"/>
      <c r="K273" s="106"/>
    </row>
    <row r="274" spans="2:11" x14ac:dyDescent="0.2">
      <c r="B274" s="90"/>
      <c r="D274" s="104"/>
      <c r="E274" s="104"/>
      <c r="F274" s="104"/>
      <c r="G274" s="104"/>
      <c r="H274" s="105"/>
      <c r="I274" s="106"/>
      <c r="J274" s="107"/>
      <c r="K274" s="106"/>
    </row>
    <row r="275" spans="2:11" x14ac:dyDescent="0.2">
      <c r="B275" s="90"/>
      <c r="D275" s="104"/>
      <c r="E275" s="104"/>
      <c r="F275" s="104"/>
      <c r="G275" s="104"/>
      <c r="H275" s="105"/>
      <c r="I275" s="106"/>
      <c r="J275" s="107"/>
      <c r="K275" s="106"/>
    </row>
    <row r="276" spans="2:11" x14ac:dyDescent="0.2">
      <c r="B276" s="90"/>
      <c r="D276" s="104"/>
      <c r="E276" s="104"/>
      <c r="F276" s="104"/>
      <c r="G276" s="104"/>
      <c r="H276" s="105"/>
      <c r="I276" s="106"/>
      <c r="J276" s="107"/>
      <c r="K276" s="106"/>
    </row>
    <row r="277" spans="2:11" x14ac:dyDescent="0.2">
      <c r="B277" s="90"/>
      <c r="D277" s="104"/>
      <c r="E277" s="104"/>
      <c r="F277" s="104"/>
      <c r="G277" s="104"/>
      <c r="H277" s="105"/>
      <c r="I277" s="106"/>
      <c r="J277" s="107"/>
      <c r="K277" s="106"/>
    </row>
    <row r="278" spans="2:11" x14ac:dyDescent="0.2">
      <c r="B278" s="90"/>
      <c r="D278" s="104"/>
      <c r="E278" s="104"/>
      <c r="F278" s="104"/>
      <c r="G278" s="104"/>
      <c r="H278" s="105"/>
      <c r="I278" s="106"/>
      <c r="J278" s="107"/>
      <c r="K278" s="106"/>
    </row>
    <row r="279" spans="2:11" x14ac:dyDescent="0.2">
      <c r="B279" s="90"/>
      <c r="D279" s="104"/>
      <c r="E279" s="104"/>
      <c r="F279" s="104"/>
      <c r="G279" s="104"/>
      <c r="H279" s="105"/>
      <c r="I279" s="106"/>
      <c r="J279" s="107"/>
      <c r="K279" s="106"/>
    </row>
    <row r="280" spans="2:11" x14ac:dyDescent="0.2">
      <c r="B280" s="90"/>
      <c r="D280" s="104"/>
      <c r="E280" s="104"/>
      <c r="F280" s="104"/>
      <c r="G280" s="104"/>
      <c r="H280" s="105"/>
      <c r="I280" s="106"/>
      <c r="J280" s="107"/>
      <c r="K280" s="106"/>
    </row>
    <row r="281" spans="2:11" x14ac:dyDescent="0.2">
      <c r="B281" s="90"/>
      <c r="D281" s="104"/>
      <c r="E281" s="104"/>
      <c r="F281" s="104"/>
      <c r="G281" s="104"/>
      <c r="H281" s="105"/>
      <c r="I281" s="106"/>
      <c r="J281" s="107"/>
      <c r="K281" s="106"/>
    </row>
    <row r="282" spans="2:11" x14ac:dyDescent="0.2">
      <c r="B282" s="90"/>
      <c r="D282" s="104"/>
      <c r="E282" s="104"/>
      <c r="F282" s="104"/>
      <c r="G282" s="104"/>
      <c r="H282" s="105"/>
      <c r="I282" s="106"/>
      <c r="J282" s="107"/>
      <c r="K282" s="106"/>
    </row>
    <row r="283" spans="2:11" x14ac:dyDescent="0.2">
      <c r="B283" s="90"/>
      <c r="D283" s="104"/>
      <c r="E283" s="104"/>
      <c r="F283" s="104"/>
      <c r="G283" s="104"/>
      <c r="H283" s="105"/>
      <c r="I283" s="106"/>
      <c r="J283" s="107"/>
      <c r="K283" s="106"/>
    </row>
    <row r="284" spans="2:11" x14ac:dyDescent="0.2">
      <c r="B284" s="90"/>
      <c r="D284" s="104"/>
      <c r="E284" s="104"/>
      <c r="F284" s="104"/>
      <c r="G284" s="104"/>
      <c r="H284" s="105"/>
      <c r="I284" s="106"/>
      <c r="J284" s="107"/>
      <c r="K284" s="106"/>
    </row>
    <row r="285" spans="2:11" x14ac:dyDescent="0.2">
      <c r="B285" s="90"/>
      <c r="D285" s="104"/>
      <c r="E285" s="104"/>
      <c r="F285" s="104"/>
      <c r="G285" s="104"/>
      <c r="H285" s="105"/>
      <c r="I285" s="106"/>
      <c r="J285" s="107"/>
      <c r="K285" s="106"/>
    </row>
    <row r="286" spans="2:11" x14ac:dyDescent="0.2">
      <c r="B286" s="90"/>
      <c r="D286" s="104"/>
      <c r="E286" s="104"/>
      <c r="F286" s="104"/>
      <c r="G286" s="104"/>
      <c r="H286" s="105"/>
      <c r="I286" s="106"/>
      <c r="J286" s="107"/>
      <c r="K286" s="106"/>
    </row>
    <row r="287" spans="2:11" x14ac:dyDescent="0.2">
      <c r="B287" s="90"/>
      <c r="D287" s="104"/>
      <c r="E287" s="104"/>
      <c r="F287" s="104"/>
      <c r="G287" s="104"/>
      <c r="H287" s="105"/>
      <c r="I287" s="106"/>
      <c r="J287" s="107"/>
      <c r="K287" s="106"/>
    </row>
    <row r="288" spans="2:11" x14ac:dyDescent="0.2">
      <c r="B288" s="90"/>
      <c r="D288" s="104"/>
      <c r="E288" s="104"/>
      <c r="F288" s="104"/>
      <c r="G288" s="104"/>
      <c r="H288" s="105"/>
      <c r="I288" s="106"/>
      <c r="J288" s="107"/>
      <c r="K288" s="106"/>
    </row>
    <row r="289" spans="2:11" x14ac:dyDescent="0.2">
      <c r="B289" s="90"/>
      <c r="D289" s="104"/>
      <c r="E289" s="104"/>
      <c r="F289" s="104"/>
      <c r="G289" s="104"/>
      <c r="H289" s="105"/>
      <c r="I289" s="106"/>
      <c r="J289" s="107"/>
      <c r="K289" s="106"/>
    </row>
    <row r="290" spans="2:11" x14ac:dyDescent="0.2">
      <c r="B290" s="90"/>
      <c r="D290" s="104"/>
      <c r="E290" s="104"/>
      <c r="F290" s="104"/>
      <c r="G290" s="104"/>
      <c r="H290" s="105"/>
      <c r="I290" s="106"/>
      <c r="J290" s="107"/>
      <c r="K290" s="106"/>
    </row>
    <row r="291" spans="2:11" x14ac:dyDescent="0.2">
      <c r="B291" s="90"/>
      <c r="D291" s="104"/>
      <c r="E291" s="104"/>
      <c r="F291" s="104"/>
      <c r="G291" s="104"/>
      <c r="H291" s="105"/>
      <c r="I291" s="106"/>
      <c r="J291" s="107"/>
      <c r="K291" s="106"/>
    </row>
    <row r="292" spans="2:11" x14ac:dyDescent="0.2">
      <c r="B292" s="90"/>
      <c r="D292" s="104"/>
      <c r="E292" s="104"/>
      <c r="F292" s="104"/>
      <c r="G292" s="104"/>
      <c r="H292" s="105"/>
      <c r="I292" s="106"/>
      <c r="J292" s="107"/>
      <c r="K292" s="106"/>
    </row>
    <row r="293" spans="2:11" x14ac:dyDescent="0.2">
      <c r="B293" s="90"/>
      <c r="D293" s="104"/>
      <c r="E293" s="104"/>
      <c r="F293" s="104"/>
      <c r="G293" s="104"/>
      <c r="H293" s="105"/>
      <c r="I293" s="106"/>
      <c r="J293" s="107"/>
      <c r="K293" s="106"/>
    </row>
    <row r="294" spans="2:11" x14ac:dyDescent="0.2">
      <c r="B294" s="90"/>
      <c r="D294" s="104"/>
      <c r="E294" s="104"/>
      <c r="F294" s="104"/>
      <c r="G294" s="104"/>
      <c r="H294" s="105"/>
      <c r="I294" s="106"/>
      <c r="J294" s="107"/>
      <c r="K294" s="106"/>
    </row>
    <row r="295" spans="2:11" x14ac:dyDescent="0.2">
      <c r="B295" s="90"/>
      <c r="D295" s="104"/>
      <c r="E295" s="104"/>
      <c r="F295" s="104"/>
      <c r="G295" s="104"/>
      <c r="H295" s="105"/>
      <c r="I295" s="106"/>
      <c r="J295" s="107"/>
      <c r="K295" s="106"/>
    </row>
    <row r="296" spans="2:11" x14ac:dyDescent="0.2">
      <c r="B296" s="90"/>
      <c r="D296" s="104"/>
      <c r="E296" s="104"/>
      <c r="F296" s="104"/>
      <c r="G296" s="104"/>
      <c r="H296" s="105"/>
      <c r="I296" s="106"/>
      <c r="J296" s="107"/>
      <c r="K296" s="106"/>
    </row>
    <row r="297" spans="2:11" x14ac:dyDescent="0.2">
      <c r="B297" s="90"/>
      <c r="D297" s="104"/>
      <c r="E297" s="104"/>
      <c r="F297" s="104"/>
      <c r="G297" s="104"/>
      <c r="H297" s="105"/>
      <c r="I297" s="106"/>
      <c r="J297" s="107"/>
      <c r="K297" s="106"/>
    </row>
    <row r="298" spans="2:11" x14ac:dyDescent="0.2">
      <c r="B298" s="90"/>
      <c r="D298" s="104"/>
      <c r="E298" s="104"/>
      <c r="F298" s="104"/>
      <c r="G298" s="104"/>
      <c r="H298" s="105"/>
      <c r="I298" s="106"/>
      <c r="J298" s="107"/>
      <c r="K298" s="106"/>
    </row>
    <row r="299" spans="2:11" x14ac:dyDescent="0.2">
      <c r="B299" s="90"/>
      <c r="D299" s="104"/>
      <c r="E299" s="104"/>
      <c r="F299" s="104"/>
      <c r="G299" s="104"/>
      <c r="H299" s="105"/>
      <c r="I299" s="106"/>
      <c r="J299" s="107"/>
      <c r="K299" s="106"/>
    </row>
    <row r="300" spans="2:11" x14ac:dyDescent="0.2">
      <c r="B300" s="90"/>
      <c r="D300" s="104"/>
      <c r="E300" s="104"/>
      <c r="F300" s="104"/>
      <c r="G300" s="104"/>
      <c r="H300" s="105"/>
      <c r="I300" s="106"/>
      <c r="J300" s="107"/>
      <c r="K300" s="106"/>
    </row>
    <row r="301" spans="2:11" x14ac:dyDescent="0.2">
      <c r="B301" s="90"/>
      <c r="D301" s="104"/>
      <c r="E301" s="104"/>
      <c r="F301" s="104"/>
      <c r="G301" s="104"/>
      <c r="H301" s="105"/>
      <c r="I301" s="106"/>
      <c r="J301" s="107"/>
      <c r="K301" s="106"/>
    </row>
    <row r="302" spans="2:11" x14ac:dyDescent="0.2">
      <c r="B302" s="90"/>
      <c r="D302" s="104"/>
      <c r="E302" s="104"/>
      <c r="F302" s="104"/>
      <c r="G302" s="104"/>
      <c r="H302" s="105"/>
      <c r="I302" s="106"/>
      <c r="J302" s="107"/>
      <c r="K302" s="106"/>
    </row>
    <row r="303" spans="2:11" x14ac:dyDescent="0.2">
      <c r="B303" s="90"/>
      <c r="D303" s="104"/>
      <c r="E303" s="104"/>
      <c r="F303" s="104"/>
      <c r="G303" s="104"/>
      <c r="H303" s="105"/>
      <c r="I303" s="106"/>
      <c r="J303" s="107"/>
      <c r="K303" s="106"/>
    </row>
    <row r="304" spans="2:11" x14ac:dyDescent="0.2">
      <c r="B304" s="90"/>
      <c r="D304" s="104"/>
      <c r="E304" s="104"/>
      <c r="F304" s="104"/>
      <c r="G304" s="104"/>
      <c r="H304" s="105"/>
      <c r="I304" s="106"/>
      <c r="J304" s="107"/>
      <c r="K304" s="106"/>
    </row>
    <row r="305" spans="2:11" x14ac:dyDescent="0.2">
      <c r="B305" s="90"/>
      <c r="D305" s="104"/>
      <c r="E305" s="104"/>
      <c r="F305" s="104"/>
      <c r="G305" s="104"/>
      <c r="H305" s="105"/>
      <c r="I305" s="106"/>
      <c r="J305" s="107"/>
      <c r="K305" s="106"/>
    </row>
    <row r="306" spans="2:11" x14ac:dyDescent="0.2">
      <c r="B306" s="90"/>
      <c r="D306" s="104"/>
      <c r="E306" s="104"/>
      <c r="F306" s="104"/>
      <c r="G306" s="104"/>
      <c r="H306" s="105"/>
      <c r="I306" s="106"/>
      <c r="J306" s="107"/>
      <c r="K306" s="106"/>
    </row>
    <row r="307" spans="2:11" x14ac:dyDescent="0.2">
      <c r="B307" s="90"/>
      <c r="D307" s="104"/>
      <c r="E307" s="104"/>
      <c r="F307" s="104"/>
      <c r="G307" s="104"/>
      <c r="H307" s="105"/>
      <c r="I307" s="106"/>
      <c r="J307" s="107"/>
      <c r="K307" s="106"/>
    </row>
    <row r="308" spans="2:11" x14ac:dyDescent="0.2">
      <c r="B308" s="90"/>
      <c r="D308" s="104"/>
      <c r="E308" s="104"/>
      <c r="F308" s="104"/>
      <c r="G308" s="104"/>
      <c r="H308" s="105"/>
      <c r="I308" s="106"/>
      <c r="J308" s="107"/>
      <c r="K308" s="106"/>
    </row>
    <row r="309" spans="2:11" x14ac:dyDescent="0.2">
      <c r="B309" s="90"/>
      <c r="D309" s="104"/>
      <c r="E309" s="104"/>
      <c r="F309" s="104"/>
      <c r="G309" s="104"/>
      <c r="H309" s="105"/>
      <c r="I309" s="106"/>
      <c r="J309" s="107"/>
      <c r="K309" s="106"/>
    </row>
    <row r="310" spans="2:11" x14ac:dyDescent="0.2">
      <c r="B310" s="90"/>
      <c r="D310" s="104"/>
      <c r="E310" s="104"/>
      <c r="F310" s="104"/>
      <c r="G310" s="104"/>
      <c r="H310" s="105"/>
      <c r="I310" s="106"/>
      <c r="J310" s="107"/>
      <c r="K310" s="106"/>
    </row>
    <row r="311" spans="2:11" x14ac:dyDescent="0.2">
      <c r="B311" s="90"/>
      <c r="D311" s="104"/>
      <c r="E311" s="104"/>
      <c r="F311" s="104"/>
      <c r="G311" s="104"/>
      <c r="H311" s="105"/>
      <c r="I311" s="106"/>
      <c r="J311" s="107"/>
      <c r="K311" s="106"/>
    </row>
    <row r="312" spans="2:11" x14ac:dyDescent="0.2">
      <c r="B312" s="90"/>
      <c r="D312" s="104"/>
      <c r="E312" s="104"/>
      <c r="F312" s="104"/>
      <c r="G312" s="104"/>
      <c r="H312" s="105"/>
      <c r="I312" s="106"/>
      <c r="J312" s="107"/>
      <c r="K312" s="106"/>
    </row>
    <row r="313" spans="2:11" x14ac:dyDescent="0.2">
      <c r="B313" s="90"/>
      <c r="D313" s="104"/>
      <c r="E313" s="104"/>
      <c r="F313" s="104"/>
      <c r="G313" s="104"/>
      <c r="H313" s="105"/>
      <c r="I313" s="106"/>
      <c r="J313" s="107"/>
      <c r="K313" s="106"/>
    </row>
    <row r="314" spans="2:11" x14ac:dyDescent="0.2">
      <c r="B314" s="90"/>
      <c r="D314" s="104"/>
      <c r="E314" s="104"/>
      <c r="F314" s="104"/>
      <c r="G314" s="104"/>
      <c r="H314" s="105"/>
      <c r="I314" s="106"/>
      <c r="J314" s="107"/>
      <c r="K314" s="106"/>
    </row>
    <row r="315" spans="2:11" x14ac:dyDescent="0.2">
      <c r="B315" s="90"/>
      <c r="D315" s="104"/>
      <c r="E315" s="104"/>
      <c r="F315" s="104"/>
      <c r="G315" s="104"/>
      <c r="H315" s="105"/>
      <c r="I315" s="106"/>
      <c r="J315" s="107"/>
      <c r="K315" s="106"/>
    </row>
    <row r="316" spans="2:11" x14ac:dyDescent="0.2">
      <c r="B316" s="90"/>
      <c r="D316" s="104"/>
      <c r="E316" s="104"/>
      <c r="F316" s="104"/>
      <c r="G316" s="104"/>
      <c r="H316" s="105"/>
      <c r="I316" s="106"/>
      <c r="J316" s="107"/>
      <c r="K316" s="106"/>
    </row>
    <row r="317" spans="2:11" x14ac:dyDescent="0.2">
      <c r="B317" s="90"/>
      <c r="D317" s="104"/>
      <c r="E317" s="104"/>
      <c r="F317" s="104"/>
      <c r="G317" s="104"/>
      <c r="H317" s="105"/>
      <c r="I317" s="106"/>
      <c r="J317" s="107"/>
      <c r="K317" s="106"/>
    </row>
    <row r="318" spans="2:11" x14ac:dyDescent="0.2">
      <c r="B318" s="90"/>
      <c r="D318" s="104"/>
      <c r="E318" s="104"/>
      <c r="F318" s="104"/>
      <c r="G318" s="104"/>
      <c r="H318" s="105"/>
      <c r="I318" s="106"/>
      <c r="J318" s="107"/>
      <c r="K318" s="106"/>
    </row>
    <row r="319" spans="2:11" x14ac:dyDescent="0.2">
      <c r="B319" s="90"/>
      <c r="D319" s="104"/>
      <c r="E319" s="104"/>
      <c r="F319" s="104"/>
      <c r="G319" s="104"/>
      <c r="H319" s="105"/>
      <c r="I319" s="106"/>
      <c r="J319" s="107"/>
      <c r="K319" s="106"/>
    </row>
    <row r="320" spans="2:11" x14ac:dyDescent="0.2">
      <c r="B320" s="90"/>
      <c r="D320" s="104"/>
      <c r="E320" s="104"/>
      <c r="F320" s="104"/>
      <c r="G320" s="104"/>
      <c r="H320" s="105"/>
      <c r="I320" s="106"/>
      <c r="J320" s="107"/>
      <c r="K320" s="106"/>
    </row>
    <row r="321" spans="2:11" x14ac:dyDescent="0.2">
      <c r="B321" s="90"/>
      <c r="D321" s="104"/>
      <c r="E321" s="104"/>
      <c r="F321" s="104"/>
      <c r="G321" s="104"/>
      <c r="H321" s="105"/>
      <c r="I321" s="106"/>
      <c r="J321" s="107"/>
      <c r="K321" s="106"/>
    </row>
    <row r="322" spans="2:11" x14ac:dyDescent="0.2">
      <c r="B322" s="90"/>
      <c r="D322" s="104"/>
      <c r="E322" s="104"/>
      <c r="F322" s="104"/>
      <c r="G322" s="104"/>
      <c r="H322" s="105"/>
      <c r="I322" s="106"/>
      <c r="J322" s="107"/>
      <c r="K322" s="106"/>
    </row>
    <row r="323" spans="2:11" x14ac:dyDescent="0.2">
      <c r="B323" s="90"/>
      <c r="D323" s="104"/>
      <c r="E323" s="104"/>
      <c r="F323" s="104"/>
      <c r="G323" s="104"/>
      <c r="H323" s="105"/>
      <c r="I323" s="106"/>
      <c r="J323" s="107"/>
      <c r="K323" s="106"/>
    </row>
    <row r="324" spans="2:11" x14ac:dyDescent="0.2">
      <c r="B324" s="90"/>
      <c r="D324" s="104"/>
      <c r="E324" s="104"/>
      <c r="F324" s="104"/>
      <c r="G324" s="104"/>
      <c r="H324" s="105"/>
      <c r="I324" s="106"/>
      <c r="J324" s="107"/>
      <c r="K324" s="106"/>
    </row>
    <row r="325" spans="2:11" x14ac:dyDescent="0.2">
      <c r="B325" s="90"/>
      <c r="D325" s="104"/>
      <c r="E325" s="104"/>
      <c r="F325" s="104"/>
      <c r="G325" s="104"/>
      <c r="H325" s="105"/>
      <c r="I325" s="106"/>
      <c r="J325" s="107"/>
      <c r="K325" s="106"/>
    </row>
    <row r="326" spans="2:11" x14ac:dyDescent="0.2">
      <c r="B326" s="90"/>
      <c r="D326" s="104"/>
      <c r="E326" s="104"/>
      <c r="F326" s="104"/>
      <c r="G326" s="104"/>
      <c r="H326" s="105"/>
      <c r="I326" s="106"/>
      <c r="J326" s="107"/>
      <c r="K326" s="106"/>
    </row>
    <row r="327" spans="2:11" x14ac:dyDescent="0.2">
      <c r="B327" s="90"/>
      <c r="D327" s="104"/>
      <c r="E327" s="104"/>
      <c r="F327" s="104"/>
      <c r="G327" s="104"/>
      <c r="H327" s="105"/>
      <c r="I327" s="106"/>
      <c r="J327" s="107"/>
      <c r="K327" s="106"/>
    </row>
    <row r="328" spans="2:11" x14ac:dyDescent="0.2">
      <c r="B328" s="90"/>
      <c r="D328" s="104"/>
      <c r="E328" s="104"/>
      <c r="F328" s="104"/>
      <c r="G328" s="104"/>
      <c r="H328" s="105"/>
      <c r="I328" s="106"/>
      <c r="J328" s="107"/>
      <c r="K328" s="106"/>
    </row>
    <row r="329" spans="2:11" x14ac:dyDescent="0.2">
      <c r="B329" s="90"/>
      <c r="D329" s="104"/>
      <c r="E329" s="104"/>
      <c r="F329" s="104"/>
      <c r="G329" s="104"/>
      <c r="H329" s="105"/>
      <c r="I329" s="106"/>
      <c r="J329" s="107"/>
      <c r="K329" s="106"/>
    </row>
    <row r="330" spans="2:11" x14ac:dyDescent="0.2">
      <c r="B330" s="90"/>
      <c r="D330" s="104"/>
      <c r="E330" s="104"/>
      <c r="F330" s="104"/>
      <c r="G330" s="104"/>
      <c r="H330" s="105"/>
      <c r="I330" s="106"/>
      <c r="J330" s="107"/>
      <c r="K330" s="106"/>
    </row>
    <row r="331" spans="2:11" x14ac:dyDescent="0.2">
      <c r="B331" s="90"/>
      <c r="D331" s="104"/>
      <c r="E331" s="104"/>
      <c r="F331" s="104"/>
      <c r="G331" s="104"/>
      <c r="H331" s="105"/>
      <c r="I331" s="106"/>
      <c r="J331" s="107"/>
      <c r="K331" s="106"/>
    </row>
    <row r="332" spans="2:11" x14ac:dyDescent="0.2">
      <c r="B332" s="90"/>
      <c r="D332" s="104"/>
      <c r="E332" s="104"/>
      <c r="F332" s="104"/>
      <c r="G332" s="104"/>
      <c r="H332" s="105"/>
      <c r="I332" s="106"/>
      <c r="J332" s="107"/>
      <c r="K332" s="106"/>
    </row>
    <row r="333" spans="2:11" x14ac:dyDescent="0.2">
      <c r="B333" s="90"/>
      <c r="D333" s="104"/>
      <c r="E333" s="104"/>
      <c r="F333" s="104"/>
      <c r="G333" s="104"/>
      <c r="H333" s="105"/>
      <c r="I333" s="106"/>
      <c r="J333" s="107"/>
      <c r="K333" s="106"/>
    </row>
    <row r="334" spans="2:11" x14ac:dyDescent="0.2">
      <c r="B334" s="90"/>
      <c r="D334" s="104"/>
      <c r="E334" s="104"/>
      <c r="F334" s="104"/>
      <c r="G334" s="104"/>
      <c r="H334" s="105"/>
      <c r="I334" s="106"/>
      <c r="J334" s="107"/>
      <c r="K334" s="106"/>
    </row>
    <row r="335" spans="2:11" x14ac:dyDescent="0.2">
      <c r="B335" s="90"/>
      <c r="D335" s="104"/>
      <c r="E335" s="104"/>
      <c r="F335" s="104"/>
      <c r="G335" s="104"/>
      <c r="H335" s="105"/>
      <c r="I335" s="106"/>
      <c r="J335" s="107"/>
      <c r="K335" s="106"/>
    </row>
    <row r="336" spans="2:11" x14ac:dyDescent="0.2">
      <c r="B336" s="90"/>
      <c r="D336" s="104"/>
      <c r="E336" s="104"/>
      <c r="F336" s="104"/>
      <c r="G336" s="104"/>
      <c r="H336" s="105"/>
      <c r="I336" s="106"/>
      <c r="J336" s="107"/>
      <c r="K336" s="106"/>
    </row>
    <row r="337" spans="2:11" x14ac:dyDescent="0.2">
      <c r="B337" s="90"/>
      <c r="D337" s="104"/>
      <c r="E337" s="104"/>
      <c r="F337" s="104"/>
      <c r="G337" s="104"/>
      <c r="H337" s="105"/>
      <c r="I337" s="106"/>
      <c r="J337" s="107"/>
      <c r="K337" s="106"/>
    </row>
    <row r="338" spans="2:11" x14ac:dyDescent="0.2">
      <c r="B338" s="90"/>
      <c r="D338" s="104"/>
      <c r="E338" s="104"/>
      <c r="F338" s="104"/>
      <c r="G338" s="104"/>
      <c r="H338" s="105"/>
      <c r="I338" s="106"/>
      <c r="J338" s="107"/>
      <c r="K338" s="106"/>
    </row>
    <row r="339" spans="2:11" x14ac:dyDescent="0.2">
      <c r="B339" s="90"/>
      <c r="D339" s="104"/>
      <c r="E339" s="104"/>
      <c r="F339" s="104"/>
      <c r="G339" s="104"/>
      <c r="H339" s="105"/>
      <c r="I339" s="106"/>
      <c r="J339" s="107"/>
      <c r="K339" s="106"/>
    </row>
    <row r="340" spans="2:11" x14ac:dyDescent="0.2">
      <c r="B340" s="90"/>
      <c r="D340" s="104"/>
      <c r="E340" s="104"/>
      <c r="F340" s="104"/>
      <c r="G340" s="104"/>
      <c r="H340" s="105"/>
      <c r="I340" s="106"/>
      <c r="J340" s="107"/>
      <c r="K340" s="106"/>
    </row>
    <row r="341" spans="2:11" x14ac:dyDescent="0.2">
      <c r="B341" s="90"/>
      <c r="D341" s="104"/>
      <c r="E341" s="104"/>
      <c r="F341" s="104"/>
      <c r="G341" s="104"/>
      <c r="H341" s="105"/>
      <c r="I341" s="106"/>
      <c r="J341" s="107"/>
      <c r="K341" s="106"/>
    </row>
    <row r="342" spans="2:11" x14ac:dyDescent="0.2">
      <c r="B342" s="90"/>
      <c r="D342" s="104"/>
      <c r="E342" s="104"/>
      <c r="F342" s="104"/>
      <c r="G342" s="104"/>
      <c r="H342" s="105"/>
      <c r="I342" s="106"/>
      <c r="J342" s="107"/>
      <c r="K342" s="106"/>
    </row>
    <row r="343" spans="2:11" x14ac:dyDescent="0.2">
      <c r="B343" s="90"/>
      <c r="D343" s="104"/>
      <c r="E343" s="104"/>
      <c r="F343" s="104"/>
      <c r="G343" s="104"/>
      <c r="H343" s="105"/>
      <c r="I343" s="106"/>
      <c r="J343" s="107"/>
      <c r="K343" s="106"/>
    </row>
    <row r="344" spans="2:11" x14ac:dyDescent="0.2">
      <c r="B344" s="90"/>
      <c r="D344" s="104"/>
      <c r="E344" s="104"/>
      <c r="F344" s="104"/>
      <c r="G344" s="104"/>
      <c r="H344" s="105"/>
      <c r="I344" s="106"/>
      <c r="J344" s="107"/>
      <c r="K344" s="106"/>
    </row>
    <row r="345" spans="2:11" x14ac:dyDescent="0.2">
      <c r="B345" s="90"/>
      <c r="D345" s="104"/>
      <c r="E345" s="104"/>
      <c r="F345" s="104"/>
      <c r="G345" s="104"/>
      <c r="H345" s="105"/>
      <c r="I345" s="106"/>
      <c r="J345" s="107"/>
      <c r="K345" s="106"/>
    </row>
    <row r="346" spans="2:11" x14ac:dyDescent="0.2">
      <c r="B346" s="90"/>
      <c r="D346" s="104"/>
      <c r="E346" s="104"/>
      <c r="F346" s="104"/>
      <c r="G346" s="104"/>
      <c r="H346" s="105"/>
      <c r="I346" s="106"/>
      <c r="J346" s="107"/>
      <c r="K346" s="106"/>
    </row>
    <row r="347" spans="2:11" x14ac:dyDescent="0.2">
      <c r="B347" s="90"/>
      <c r="D347" s="104"/>
      <c r="E347" s="104"/>
      <c r="F347" s="104"/>
      <c r="G347" s="104"/>
      <c r="H347" s="105"/>
      <c r="I347" s="106"/>
      <c r="J347" s="107"/>
      <c r="K347" s="106"/>
    </row>
    <row r="348" spans="2:11" x14ac:dyDescent="0.2">
      <c r="B348" s="90"/>
      <c r="D348" s="104"/>
      <c r="E348" s="104"/>
      <c r="F348" s="104"/>
      <c r="G348" s="104"/>
      <c r="H348" s="105"/>
      <c r="I348" s="106"/>
      <c r="J348" s="107"/>
      <c r="K348" s="106"/>
    </row>
    <row r="349" spans="2:11" x14ac:dyDescent="0.2">
      <c r="B349" s="90"/>
      <c r="D349" s="104"/>
      <c r="E349" s="104"/>
      <c r="F349" s="104"/>
      <c r="G349" s="104"/>
      <c r="H349" s="105"/>
      <c r="I349" s="106"/>
      <c r="J349" s="107"/>
      <c r="K349" s="106"/>
    </row>
    <row r="350" spans="2:11" x14ac:dyDescent="0.2">
      <c r="B350" s="90"/>
      <c r="D350" s="104"/>
      <c r="E350" s="104"/>
      <c r="F350" s="104"/>
      <c r="G350" s="104"/>
      <c r="H350" s="105"/>
      <c r="I350" s="106"/>
      <c r="J350" s="107"/>
      <c r="K350" s="106"/>
    </row>
    <row r="351" spans="2:11" x14ac:dyDescent="0.2">
      <c r="B351" s="90"/>
      <c r="D351" s="104"/>
      <c r="E351" s="104"/>
      <c r="F351" s="104"/>
      <c r="G351" s="104"/>
      <c r="H351" s="105"/>
      <c r="I351" s="106"/>
      <c r="J351" s="107"/>
      <c r="K351" s="106"/>
    </row>
    <row r="352" spans="2:11" x14ac:dyDescent="0.2">
      <c r="B352" s="90"/>
      <c r="D352" s="104"/>
      <c r="E352" s="104"/>
      <c r="F352" s="104"/>
      <c r="G352" s="104"/>
      <c r="H352" s="105"/>
      <c r="I352" s="106"/>
      <c r="J352" s="107"/>
      <c r="K352" s="106"/>
    </row>
    <row r="353" spans="2:11" x14ac:dyDescent="0.2">
      <c r="B353" s="90"/>
      <c r="D353" s="104"/>
      <c r="E353" s="104"/>
      <c r="F353" s="104"/>
      <c r="G353" s="104"/>
      <c r="H353" s="105"/>
      <c r="I353" s="106"/>
      <c r="J353" s="107"/>
      <c r="K353" s="106"/>
    </row>
    <row r="354" spans="2:11" x14ac:dyDescent="0.2">
      <c r="B354" s="90"/>
      <c r="D354" s="104"/>
      <c r="E354" s="104"/>
      <c r="F354" s="104"/>
      <c r="G354" s="104"/>
      <c r="H354" s="105"/>
      <c r="I354" s="106"/>
      <c r="J354" s="107"/>
      <c r="K354" s="106"/>
    </row>
    <row r="355" spans="2:11" x14ac:dyDescent="0.2">
      <c r="B355" s="90"/>
      <c r="D355" s="104"/>
      <c r="E355" s="104"/>
      <c r="F355" s="104"/>
      <c r="G355" s="104"/>
      <c r="H355" s="105"/>
      <c r="I355" s="106"/>
      <c r="J355" s="107"/>
      <c r="K355" s="106"/>
    </row>
    <row r="356" spans="2:11" x14ac:dyDescent="0.2">
      <c r="B356" s="90"/>
      <c r="D356" s="104"/>
      <c r="E356" s="104"/>
      <c r="F356" s="104"/>
      <c r="G356" s="104"/>
      <c r="H356" s="105"/>
      <c r="I356" s="106"/>
      <c r="J356" s="107"/>
      <c r="K356" s="106"/>
    </row>
    <row r="357" spans="2:11" x14ac:dyDescent="0.2">
      <c r="B357" s="90"/>
      <c r="D357" s="104"/>
      <c r="E357" s="104"/>
      <c r="F357" s="104"/>
      <c r="G357" s="104"/>
      <c r="H357" s="105"/>
      <c r="I357" s="106"/>
      <c r="J357" s="107"/>
      <c r="K357" s="106"/>
    </row>
    <row r="358" spans="2:11" x14ac:dyDescent="0.2">
      <c r="B358" s="90"/>
      <c r="D358" s="104"/>
      <c r="E358" s="104"/>
      <c r="F358" s="104"/>
      <c r="G358" s="104"/>
      <c r="H358" s="105"/>
      <c r="I358" s="106"/>
      <c r="J358" s="107"/>
      <c r="K358" s="106"/>
    </row>
    <row r="359" spans="2:11" x14ac:dyDescent="0.2">
      <c r="B359" s="90"/>
      <c r="D359" s="104"/>
      <c r="E359" s="104"/>
      <c r="F359" s="104"/>
      <c r="G359" s="104"/>
      <c r="H359" s="105"/>
      <c r="I359" s="106"/>
      <c r="J359" s="107"/>
      <c r="K359" s="106"/>
    </row>
    <row r="360" spans="2:11" x14ac:dyDescent="0.2">
      <c r="B360" s="90"/>
      <c r="D360" s="104"/>
      <c r="E360" s="104"/>
      <c r="F360" s="104"/>
      <c r="G360" s="104"/>
      <c r="H360" s="105"/>
      <c r="I360" s="106"/>
      <c r="J360" s="107"/>
      <c r="K360" s="106"/>
    </row>
    <row r="361" spans="2:11" x14ac:dyDescent="0.2">
      <c r="B361" s="90"/>
      <c r="D361" s="104"/>
      <c r="E361" s="104"/>
      <c r="F361" s="104"/>
      <c r="G361" s="104"/>
      <c r="H361" s="105"/>
      <c r="I361" s="106"/>
      <c r="J361" s="107"/>
      <c r="K361" s="106"/>
    </row>
    <row r="362" spans="2:11" x14ac:dyDescent="0.2">
      <c r="B362" s="90"/>
      <c r="D362" s="104"/>
      <c r="E362" s="104"/>
      <c r="F362" s="104"/>
      <c r="G362" s="104"/>
      <c r="H362" s="105"/>
      <c r="I362" s="106"/>
      <c r="J362" s="107"/>
      <c r="K362" s="106"/>
    </row>
    <row r="363" spans="2:11" x14ac:dyDescent="0.2">
      <c r="B363" s="90"/>
      <c r="D363" s="104"/>
      <c r="E363" s="104"/>
      <c r="F363" s="104"/>
      <c r="G363" s="104"/>
      <c r="H363" s="105"/>
      <c r="I363" s="106"/>
      <c r="J363" s="107"/>
      <c r="K363" s="106"/>
    </row>
    <row r="364" spans="2:11" x14ac:dyDescent="0.2">
      <c r="B364" s="90"/>
      <c r="D364" s="104"/>
      <c r="E364" s="104"/>
      <c r="F364" s="104"/>
      <c r="G364" s="104"/>
      <c r="H364" s="105"/>
      <c r="I364" s="106"/>
      <c r="J364" s="107"/>
      <c r="K364" s="106"/>
    </row>
    <row r="365" spans="2:11" x14ac:dyDescent="0.2">
      <c r="B365" s="90"/>
      <c r="D365" s="104"/>
      <c r="E365" s="104"/>
      <c r="F365" s="104"/>
      <c r="G365" s="104"/>
      <c r="H365" s="105"/>
      <c r="I365" s="106"/>
      <c r="J365" s="107"/>
      <c r="K365" s="106"/>
    </row>
    <row r="366" spans="2:11" x14ac:dyDescent="0.2">
      <c r="B366" s="90"/>
      <c r="D366" s="104"/>
      <c r="E366" s="104"/>
      <c r="F366" s="104"/>
      <c r="G366" s="104"/>
      <c r="H366" s="105"/>
      <c r="I366" s="106"/>
      <c r="J366" s="107"/>
      <c r="K366" s="106"/>
    </row>
    <row r="367" spans="2:11" x14ac:dyDescent="0.2">
      <c r="B367" s="90"/>
      <c r="D367" s="104"/>
      <c r="E367" s="104"/>
      <c r="F367" s="104"/>
      <c r="G367" s="104"/>
      <c r="H367" s="105"/>
      <c r="I367" s="106"/>
      <c r="J367" s="107"/>
      <c r="K367" s="106"/>
    </row>
    <row r="368" spans="2:11" x14ac:dyDescent="0.2">
      <c r="B368" s="90"/>
      <c r="D368" s="104"/>
      <c r="E368" s="104"/>
      <c r="F368" s="104"/>
      <c r="G368" s="104"/>
      <c r="H368" s="105"/>
      <c r="I368" s="106"/>
      <c r="J368" s="107"/>
      <c r="K368" s="106"/>
    </row>
    <row r="369" spans="2:11" x14ac:dyDescent="0.2">
      <c r="B369" s="90"/>
      <c r="D369" s="104"/>
      <c r="E369" s="104"/>
      <c r="F369" s="104"/>
      <c r="G369" s="104"/>
      <c r="H369" s="105"/>
      <c r="I369" s="106"/>
      <c r="J369" s="107"/>
      <c r="K369" s="106"/>
    </row>
    <row r="370" spans="2:11" x14ac:dyDescent="0.2">
      <c r="B370" s="90"/>
      <c r="D370" s="104"/>
      <c r="E370" s="104"/>
      <c r="F370" s="104"/>
      <c r="G370" s="104"/>
      <c r="H370" s="105"/>
      <c r="I370" s="106"/>
      <c r="J370" s="107"/>
      <c r="K370" s="106"/>
    </row>
    <row r="371" spans="2:11" x14ac:dyDescent="0.2">
      <c r="B371" s="90"/>
      <c r="D371" s="104"/>
      <c r="E371" s="104"/>
      <c r="F371" s="104"/>
      <c r="G371" s="104"/>
      <c r="H371" s="105"/>
      <c r="I371" s="106"/>
      <c r="J371" s="107"/>
      <c r="K371" s="106"/>
    </row>
    <row r="372" spans="2:11" x14ac:dyDescent="0.2">
      <c r="B372" s="90"/>
      <c r="D372" s="104"/>
      <c r="E372" s="104"/>
      <c r="F372" s="104"/>
      <c r="G372" s="104"/>
      <c r="H372" s="105"/>
      <c r="I372" s="106"/>
      <c r="J372" s="107"/>
      <c r="K372" s="106"/>
    </row>
    <row r="373" spans="2:11" x14ac:dyDescent="0.2">
      <c r="B373" s="90"/>
      <c r="D373" s="104"/>
      <c r="E373" s="104"/>
      <c r="F373" s="104"/>
      <c r="G373" s="104"/>
      <c r="H373" s="105"/>
      <c r="I373" s="106"/>
      <c r="J373" s="107"/>
      <c r="K373" s="106"/>
    </row>
    <row r="374" spans="2:11" x14ac:dyDescent="0.2">
      <c r="B374" s="90"/>
      <c r="D374" s="104"/>
      <c r="E374" s="104"/>
      <c r="F374" s="104"/>
      <c r="G374" s="104"/>
      <c r="H374" s="105"/>
      <c r="I374" s="106"/>
      <c r="J374" s="107"/>
      <c r="K374" s="106"/>
    </row>
    <row r="375" spans="2:11" x14ac:dyDescent="0.2">
      <c r="B375" s="90"/>
      <c r="D375" s="104"/>
      <c r="E375" s="104"/>
      <c r="F375" s="104"/>
      <c r="G375" s="104"/>
      <c r="H375" s="105"/>
      <c r="I375" s="106"/>
      <c r="J375" s="107"/>
      <c r="K375" s="106"/>
    </row>
    <row r="376" spans="2:11" x14ac:dyDescent="0.2">
      <c r="B376" s="90"/>
      <c r="D376" s="104"/>
      <c r="E376" s="104"/>
      <c r="F376" s="104"/>
      <c r="G376" s="104"/>
      <c r="H376" s="105"/>
      <c r="I376" s="106"/>
      <c r="J376" s="107"/>
      <c r="K376" s="106"/>
    </row>
    <row r="377" spans="2:11" x14ac:dyDescent="0.2">
      <c r="B377" s="90"/>
      <c r="D377" s="104"/>
      <c r="E377" s="104"/>
      <c r="F377" s="104"/>
      <c r="G377" s="104"/>
      <c r="H377" s="105"/>
      <c r="I377" s="106"/>
      <c r="J377" s="107"/>
      <c r="K377" s="106"/>
    </row>
    <row r="378" spans="2:11" x14ac:dyDescent="0.2">
      <c r="B378" s="90"/>
      <c r="D378" s="104"/>
      <c r="E378" s="104"/>
      <c r="F378" s="104"/>
      <c r="G378" s="104"/>
      <c r="H378" s="105"/>
      <c r="I378" s="106"/>
      <c r="J378" s="107"/>
      <c r="K378" s="106"/>
    </row>
    <row r="379" spans="2:11" x14ac:dyDescent="0.2">
      <c r="B379" s="90"/>
      <c r="D379" s="104"/>
      <c r="E379" s="104"/>
      <c r="F379" s="104"/>
      <c r="G379" s="104"/>
      <c r="H379" s="105"/>
      <c r="I379" s="106"/>
      <c r="J379" s="107"/>
      <c r="K379" s="106"/>
    </row>
    <row r="380" spans="2:11" x14ac:dyDescent="0.2">
      <c r="B380" s="90"/>
      <c r="D380" s="104"/>
      <c r="E380" s="104"/>
      <c r="F380" s="104"/>
      <c r="G380" s="104"/>
      <c r="H380" s="105"/>
      <c r="I380" s="106"/>
      <c r="J380" s="107"/>
      <c r="K380" s="106"/>
    </row>
    <row r="381" spans="2:11" x14ac:dyDescent="0.2">
      <c r="B381" s="90"/>
      <c r="D381" s="104"/>
      <c r="E381" s="104"/>
      <c r="F381" s="104"/>
      <c r="G381" s="104"/>
      <c r="H381" s="105"/>
      <c r="I381" s="106"/>
      <c r="J381" s="107"/>
      <c r="K381" s="106"/>
    </row>
    <row r="382" spans="2:11" x14ac:dyDescent="0.2">
      <c r="B382" s="90"/>
      <c r="D382" s="104"/>
      <c r="E382" s="104"/>
      <c r="F382" s="104"/>
      <c r="G382" s="104"/>
      <c r="H382" s="105"/>
      <c r="I382" s="106"/>
      <c r="J382" s="107"/>
      <c r="K382" s="106"/>
    </row>
    <row r="383" spans="2:11" x14ac:dyDescent="0.2">
      <c r="B383" s="90"/>
      <c r="D383" s="104"/>
      <c r="E383" s="104"/>
      <c r="F383" s="104"/>
      <c r="G383" s="104"/>
      <c r="H383" s="105"/>
      <c r="I383" s="106"/>
      <c r="J383" s="107"/>
      <c r="K383" s="106"/>
    </row>
    <row r="384" spans="2:11" x14ac:dyDescent="0.2">
      <c r="B384" s="90"/>
      <c r="D384" s="104"/>
      <c r="E384" s="104"/>
      <c r="F384" s="104"/>
      <c r="G384" s="104"/>
      <c r="H384" s="105"/>
      <c r="I384" s="106"/>
      <c r="J384" s="107"/>
      <c r="K384" s="106"/>
    </row>
    <row r="385" spans="2:11" x14ac:dyDescent="0.2">
      <c r="B385" s="90"/>
      <c r="D385" s="104"/>
      <c r="E385" s="104"/>
      <c r="F385" s="104"/>
      <c r="G385" s="104"/>
      <c r="H385" s="105"/>
      <c r="I385" s="106"/>
      <c r="J385" s="107"/>
      <c r="K385" s="106"/>
    </row>
    <row r="386" spans="2:11" x14ac:dyDescent="0.2">
      <c r="B386" s="90"/>
      <c r="D386" s="104"/>
      <c r="E386" s="104"/>
      <c r="F386" s="104"/>
      <c r="G386" s="104"/>
      <c r="H386" s="105"/>
      <c r="I386" s="106"/>
      <c r="J386" s="107"/>
      <c r="K386" s="106"/>
    </row>
    <row r="387" spans="2:11" x14ac:dyDescent="0.2">
      <c r="B387" s="90"/>
      <c r="D387" s="104"/>
      <c r="E387" s="104"/>
      <c r="F387" s="104"/>
      <c r="G387" s="104"/>
      <c r="H387" s="105"/>
      <c r="I387" s="106"/>
      <c r="J387" s="107"/>
      <c r="K387" s="106"/>
    </row>
    <row r="388" spans="2:11" x14ac:dyDescent="0.2">
      <c r="B388" s="90"/>
      <c r="D388" s="104"/>
      <c r="E388" s="104"/>
      <c r="F388" s="104"/>
      <c r="G388" s="104"/>
      <c r="H388" s="105"/>
      <c r="I388" s="106"/>
      <c r="J388" s="107"/>
      <c r="K388" s="106"/>
    </row>
    <row r="389" spans="2:11" x14ac:dyDescent="0.2">
      <c r="B389" s="90"/>
      <c r="D389" s="104"/>
      <c r="E389" s="104"/>
      <c r="F389" s="104"/>
      <c r="G389" s="104"/>
      <c r="H389" s="105"/>
      <c r="I389" s="106"/>
      <c r="J389" s="107"/>
      <c r="K389" s="106"/>
    </row>
    <row r="390" spans="2:11" x14ac:dyDescent="0.2">
      <c r="B390" s="90"/>
      <c r="D390" s="104"/>
      <c r="E390" s="104"/>
      <c r="F390" s="104"/>
      <c r="G390" s="104"/>
      <c r="H390" s="105"/>
      <c r="I390" s="106"/>
      <c r="J390" s="107"/>
      <c r="K390" s="106"/>
    </row>
    <row r="391" spans="2:11" x14ac:dyDescent="0.2">
      <c r="B391" s="90"/>
      <c r="D391" s="104"/>
      <c r="E391" s="104"/>
      <c r="F391" s="104"/>
      <c r="G391" s="104"/>
      <c r="H391" s="105"/>
      <c r="I391" s="106"/>
      <c r="J391" s="107"/>
      <c r="K391" s="106"/>
    </row>
    <row r="392" spans="2:11" x14ac:dyDescent="0.2">
      <c r="B392" s="90"/>
      <c r="D392" s="104"/>
      <c r="E392" s="104"/>
      <c r="F392" s="104"/>
      <c r="G392" s="104"/>
      <c r="H392" s="105"/>
      <c r="I392" s="106"/>
      <c r="J392" s="107"/>
      <c r="K392" s="106"/>
    </row>
    <row r="393" spans="2:11" x14ac:dyDescent="0.2">
      <c r="B393" s="90"/>
      <c r="D393" s="104"/>
      <c r="E393" s="104"/>
      <c r="F393" s="104"/>
      <c r="G393" s="104"/>
      <c r="H393" s="105"/>
      <c r="I393" s="106"/>
      <c r="J393" s="107"/>
      <c r="K393" s="106"/>
    </row>
    <row r="394" spans="2:11" x14ac:dyDescent="0.2">
      <c r="B394" s="90"/>
      <c r="D394" s="104"/>
      <c r="E394" s="104"/>
      <c r="F394" s="104"/>
      <c r="G394" s="104"/>
      <c r="H394" s="105"/>
      <c r="I394" s="106"/>
      <c r="J394" s="107"/>
      <c r="K394" s="106"/>
    </row>
    <row r="395" spans="2:11" x14ac:dyDescent="0.2">
      <c r="B395" s="90"/>
      <c r="D395" s="104"/>
      <c r="E395" s="104"/>
      <c r="F395" s="104"/>
      <c r="G395" s="104"/>
      <c r="H395" s="105"/>
      <c r="I395" s="106"/>
      <c r="J395" s="107"/>
      <c r="K395" s="106"/>
    </row>
    <row r="396" spans="2:11" x14ac:dyDescent="0.2">
      <c r="B396" s="90"/>
      <c r="D396" s="104"/>
      <c r="E396" s="104"/>
      <c r="F396" s="104"/>
      <c r="G396" s="104"/>
      <c r="H396" s="105"/>
      <c r="I396" s="106"/>
      <c r="J396" s="107"/>
      <c r="K396" s="106"/>
    </row>
    <row r="397" spans="2:11" x14ac:dyDescent="0.2">
      <c r="B397" s="90"/>
      <c r="D397" s="104"/>
      <c r="E397" s="104"/>
      <c r="F397" s="104"/>
      <c r="G397" s="104"/>
      <c r="H397" s="105"/>
      <c r="I397" s="106"/>
      <c r="J397" s="107"/>
      <c r="K397" s="106"/>
    </row>
    <row r="398" spans="2:11" x14ac:dyDescent="0.2">
      <c r="B398" s="90"/>
      <c r="D398" s="104"/>
      <c r="E398" s="104"/>
      <c r="F398" s="104"/>
      <c r="G398" s="104"/>
      <c r="H398" s="105"/>
      <c r="I398" s="106"/>
      <c r="J398" s="107"/>
      <c r="K398" s="106"/>
    </row>
    <row r="399" spans="2:11" x14ac:dyDescent="0.2">
      <c r="B399" s="90"/>
      <c r="D399" s="104"/>
      <c r="E399" s="104"/>
      <c r="F399" s="104"/>
      <c r="G399" s="104"/>
      <c r="H399" s="105"/>
      <c r="I399" s="106"/>
      <c r="J399" s="107"/>
      <c r="K399" s="106"/>
    </row>
    <row r="400" spans="2:11" x14ac:dyDescent="0.2">
      <c r="B400" s="90"/>
      <c r="D400" s="104"/>
      <c r="E400" s="104"/>
      <c r="F400" s="104"/>
      <c r="G400" s="104"/>
      <c r="H400" s="105"/>
      <c r="I400" s="106"/>
      <c r="J400" s="107"/>
      <c r="K400" s="106"/>
    </row>
    <row r="401" spans="2:11" x14ac:dyDescent="0.2">
      <c r="B401" s="90"/>
      <c r="D401" s="104"/>
      <c r="E401" s="104"/>
      <c r="F401" s="104"/>
      <c r="G401" s="104"/>
      <c r="H401" s="105"/>
      <c r="I401" s="106"/>
      <c r="J401" s="107"/>
      <c r="K401" s="106"/>
    </row>
    <row r="402" spans="2:11" x14ac:dyDescent="0.2">
      <c r="B402" s="90"/>
      <c r="D402" s="104"/>
      <c r="E402" s="104"/>
      <c r="F402" s="104"/>
      <c r="G402" s="104"/>
      <c r="H402" s="105"/>
      <c r="I402" s="106"/>
      <c r="J402" s="107"/>
      <c r="K402" s="106"/>
    </row>
    <row r="403" spans="2:11" x14ac:dyDescent="0.2">
      <c r="B403" s="90"/>
      <c r="D403" s="104"/>
      <c r="E403" s="104"/>
      <c r="F403" s="104"/>
      <c r="G403" s="104"/>
      <c r="H403" s="105"/>
      <c r="I403" s="106"/>
      <c r="J403" s="107"/>
      <c r="K403" s="106"/>
    </row>
    <row r="404" spans="2:11" x14ac:dyDescent="0.2">
      <c r="B404" s="90"/>
      <c r="D404" s="104"/>
      <c r="E404" s="104"/>
      <c r="F404" s="104"/>
      <c r="G404" s="104"/>
      <c r="H404" s="105"/>
      <c r="I404" s="106"/>
      <c r="J404" s="107"/>
      <c r="K404" s="106"/>
    </row>
    <row r="405" spans="2:11" x14ac:dyDescent="0.2">
      <c r="B405" s="90"/>
      <c r="D405" s="104"/>
      <c r="E405" s="104"/>
      <c r="F405" s="104"/>
      <c r="G405" s="104"/>
      <c r="H405" s="105"/>
      <c r="I405" s="106"/>
      <c r="J405" s="107"/>
      <c r="K405" s="106"/>
    </row>
    <row r="406" spans="2:11" x14ac:dyDescent="0.2">
      <c r="B406" s="90"/>
      <c r="D406" s="104"/>
      <c r="E406" s="104"/>
      <c r="F406" s="104"/>
      <c r="G406" s="104"/>
      <c r="H406" s="105"/>
      <c r="I406" s="106"/>
      <c r="J406" s="107"/>
      <c r="K406" s="106"/>
    </row>
    <row r="407" spans="2:11" x14ac:dyDescent="0.2">
      <c r="B407" s="90"/>
      <c r="D407" s="104"/>
      <c r="E407" s="104"/>
      <c r="F407" s="104"/>
      <c r="G407" s="104"/>
      <c r="H407" s="105"/>
      <c r="I407" s="106"/>
      <c r="J407" s="107"/>
      <c r="K407" s="106"/>
    </row>
    <row r="408" spans="2:11" x14ac:dyDescent="0.2">
      <c r="B408" s="90"/>
      <c r="D408" s="104"/>
      <c r="E408" s="104"/>
      <c r="F408" s="104"/>
      <c r="G408" s="104"/>
      <c r="H408" s="105"/>
      <c r="I408" s="106"/>
      <c r="J408" s="107"/>
      <c r="K408" s="106"/>
    </row>
    <row r="409" spans="2:11" x14ac:dyDescent="0.2">
      <c r="B409" s="90"/>
      <c r="D409" s="104"/>
      <c r="E409" s="104"/>
      <c r="F409" s="104"/>
      <c r="G409" s="104"/>
      <c r="H409" s="105"/>
      <c r="I409" s="106"/>
      <c r="J409" s="107"/>
      <c r="K409" s="106"/>
    </row>
  </sheetData>
  <autoFilter ref="A8:K13"/>
  <mergeCells count="11">
    <mergeCell ref="A1:K2"/>
    <mergeCell ref="A3:E4"/>
    <mergeCell ref="F3:G4"/>
    <mergeCell ref="H3:I4"/>
    <mergeCell ref="J3:K4"/>
    <mergeCell ref="H7:I7"/>
    <mergeCell ref="J7:K7"/>
    <mergeCell ref="M8:Q8"/>
    <mergeCell ref="A6:B6"/>
    <mergeCell ref="C6:K6"/>
    <mergeCell ref="A7:G7"/>
  </mergeCells>
  <phoneticPr fontId="0" type="noConversion"/>
  <dataValidations count="6">
    <dataValidation type="list" allowBlank="1" showInputMessage="1" showErrorMessage="1" sqref="J9:J106">
      <formula1>$Q$9:$Q$11</formula1>
    </dataValidation>
    <dataValidation type="list" allowBlank="1" showInputMessage="1" showErrorMessage="1" sqref="D90:D96 D98 D100:D106">
      <formula1>$N$9:$N$12</formula1>
    </dataValidation>
    <dataValidation type="list" allowBlank="1" showInputMessage="1" showErrorMessage="1" sqref="D97 D99 D9:D89">
      <formula1>$N$9:$N$13</formula1>
    </dataValidation>
    <dataValidation type="list" allowBlank="1" showInputMessage="1" showErrorMessage="1" sqref="E9:E106">
      <formula1>$O$9:$O$23</formula1>
    </dataValidation>
    <dataValidation type="list" allowBlank="1" showInputMessage="1" showErrorMessage="1" sqref="K9:K106">
      <formula1>$P$9:$P$12</formula1>
    </dataValidation>
    <dataValidation type="list" allowBlank="1" showInputMessage="1" showErrorMessage="1" sqref="A9:A106">
      <formula1>$M$9:$M$16</formula1>
    </dataValidation>
  </dataValidations>
  <pageMargins left="0.11811023622047245" right="0.46" top="0.15748031496062992" bottom="0.19685039370078741" header="0" footer="0.15748031496062992"/>
  <pageSetup scale="45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C290"/>
  <sheetViews>
    <sheetView showGridLines="0" view="pageBreakPreview" topLeftCell="BP151" zoomScale="60" zoomScaleNormal="100" workbookViewId="0">
      <selection activeCell="AR342" sqref="AR342"/>
    </sheetView>
  </sheetViews>
  <sheetFormatPr baseColWidth="10" defaultRowHeight="12.75" x14ac:dyDescent="0.2"/>
  <cols>
    <col min="1" max="1" width="6.5703125" customWidth="1"/>
    <col min="2" max="2" width="15" customWidth="1"/>
    <col min="3" max="3" width="13.28515625" customWidth="1"/>
    <col min="4" max="4" width="33.85546875" customWidth="1"/>
    <col min="5" max="5" width="13.85546875" customWidth="1"/>
    <col min="6" max="6" width="13.140625" customWidth="1"/>
    <col min="7" max="7" width="18.42578125" customWidth="1"/>
    <col min="9" max="9" width="8.140625" customWidth="1"/>
    <col min="12" max="12" width="21.140625" customWidth="1"/>
    <col min="15" max="15" width="6.42578125" customWidth="1"/>
    <col min="16" max="16" width="5" customWidth="1"/>
  </cols>
  <sheetData>
    <row r="1" spans="1:17" ht="18.75" customHeight="1" x14ac:dyDescent="0.2">
      <c r="B1" s="167"/>
      <c r="C1" s="158" t="s">
        <v>56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7" ht="18.75" customHeight="1" x14ac:dyDescent="0.2">
      <c r="B2" s="168"/>
      <c r="C2" s="16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7" ht="18.75" customHeight="1" x14ac:dyDescent="0.2">
      <c r="B3" s="169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</row>
    <row r="4" spans="1:17" ht="29.25" customHeight="1" thickBot="1" x14ac:dyDescent="0.25">
      <c r="B4" s="12"/>
      <c r="C4" s="12"/>
      <c r="D4" s="12"/>
      <c r="E4" s="12"/>
      <c r="F4" s="12"/>
      <c r="G4" s="12"/>
      <c r="H4" s="12"/>
      <c r="I4" s="12"/>
    </row>
    <row r="5" spans="1:17" ht="13.5" thickTop="1" x14ac:dyDescent="0.2">
      <c r="B5" s="176" t="s">
        <v>64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8"/>
    </row>
    <row r="6" spans="1:17" ht="13.5" thickBot="1" x14ac:dyDescent="0.25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</row>
    <row r="7" spans="1:17" ht="13.5" thickTop="1" x14ac:dyDescent="0.2">
      <c r="A7" s="16"/>
      <c r="P7" s="16"/>
      <c r="Q7" s="15"/>
    </row>
    <row r="8" spans="1:17" ht="18" x14ac:dyDescent="0.25">
      <c r="A8" s="16"/>
      <c r="B8" s="185" t="s">
        <v>65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6"/>
    </row>
    <row r="9" spans="1:17" x14ac:dyDescent="0.2">
      <c r="A9" s="16"/>
      <c r="P9" s="16"/>
      <c r="Q9" s="15"/>
    </row>
    <row r="10" spans="1:17" ht="15.75" x14ac:dyDescent="0.25">
      <c r="A10" s="16"/>
      <c r="B10" s="190" t="s">
        <v>66</v>
      </c>
      <c r="C10" s="190"/>
      <c r="D10" s="190"/>
      <c r="E10" s="190"/>
      <c r="F10" s="190"/>
      <c r="G10" s="190"/>
      <c r="H10" s="190"/>
      <c r="I10" s="190"/>
      <c r="J10" s="190"/>
      <c r="K10" s="10"/>
      <c r="L10" s="10"/>
      <c r="M10" s="10"/>
      <c r="N10" s="10"/>
      <c r="O10" s="11"/>
      <c r="P10" s="16"/>
    </row>
    <row r="11" spans="1:17" ht="15.75" x14ac:dyDescent="0.25">
      <c r="A11" s="16"/>
      <c r="B11" s="183" t="s">
        <v>14</v>
      </c>
      <c r="C11" s="184"/>
      <c r="D11" s="182" t="s">
        <v>13</v>
      </c>
      <c r="E11" s="183"/>
      <c r="F11" s="184"/>
      <c r="G11" s="182" t="s">
        <v>15</v>
      </c>
      <c r="H11" s="183"/>
      <c r="I11" s="184"/>
      <c r="J11" s="182" t="s">
        <v>71</v>
      </c>
      <c r="K11" s="183"/>
      <c r="L11" s="184"/>
      <c r="M11" s="182" t="s">
        <v>16</v>
      </c>
      <c r="N11" s="183"/>
      <c r="O11" s="184"/>
      <c r="P11" s="16"/>
      <c r="Q11" s="15"/>
    </row>
    <row r="12" spans="1:17" x14ac:dyDescent="0.2">
      <c r="A12" s="16"/>
      <c r="B12" s="143">
        <f>COUNTA('BASE DE DATOS DE MEJORA'!B9:B106)</f>
        <v>0</v>
      </c>
      <c r="C12" s="144"/>
      <c r="D12" s="142">
        <f>COUNTIF('BASE DE DATOS DE MEJORA'!K9:K106,"SI")</f>
        <v>0</v>
      </c>
      <c r="E12" s="143"/>
      <c r="F12" s="144"/>
      <c r="G12" s="142">
        <f>COUNTIF('BASE DE DATOS DE MEJORA'!J9:J106,"CERRADA")</f>
        <v>0</v>
      </c>
      <c r="H12" s="143"/>
      <c r="I12" s="144"/>
      <c r="J12" s="142">
        <f>COUNTIF('BASE DE DATOS DE MEJORA'!J9:J106,"EN EJECUCIÓN")</f>
        <v>0</v>
      </c>
      <c r="K12" s="143"/>
      <c r="L12" s="144"/>
      <c r="M12" s="187" t="e">
        <f>+D12/G12</f>
        <v>#DIV/0!</v>
      </c>
      <c r="N12" s="188"/>
      <c r="O12" s="189"/>
      <c r="P12" s="16"/>
    </row>
    <row r="13" spans="1:17" ht="13.5" thickBot="1" x14ac:dyDescent="0.25">
      <c r="A13" s="1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7"/>
    </row>
    <row r="14" spans="1:17" ht="13.5" thickTop="1" x14ac:dyDescent="0.2">
      <c r="A14" s="16"/>
      <c r="P14" s="16"/>
    </row>
    <row r="15" spans="1:17" x14ac:dyDescent="0.2">
      <c r="A15" s="16"/>
      <c r="P15" s="16"/>
    </row>
    <row r="16" spans="1:17" ht="18" x14ac:dyDescent="0.25">
      <c r="A16" s="16"/>
      <c r="B16" s="185" t="s">
        <v>68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x14ac:dyDescent="0.2">
      <c r="A17" s="16"/>
      <c r="P17" s="16"/>
    </row>
    <row r="18" spans="1:16" x14ac:dyDescent="0.2">
      <c r="A18" s="16"/>
      <c r="P18" s="16"/>
    </row>
    <row r="19" spans="1:16" ht="15" x14ac:dyDescent="0.25">
      <c r="A19" s="16"/>
      <c r="C19" s="147" t="s">
        <v>12</v>
      </c>
      <c r="D19" s="148"/>
      <c r="P19" s="16"/>
    </row>
    <row r="20" spans="1:16" ht="15" x14ac:dyDescent="0.2">
      <c r="A20" s="16"/>
      <c r="C20" s="19" t="s">
        <v>1</v>
      </c>
      <c r="D20" s="45">
        <f>COUNTIF('BASE DE DATOS DE MEJORA'!D9:D106,"Acción Correctiva")</f>
        <v>0</v>
      </c>
      <c r="P20" s="16"/>
    </row>
    <row r="21" spans="1:16" ht="15" x14ac:dyDescent="0.2">
      <c r="A21" s="16"/>
      <c r="C21" s="20" t="s">
        <v>3</v>
      </c>
      <c r="D21" s="45">
        <f>COUNTIF('BASE DE DATOS DE MEJORA'!D9:D106,"Acción Preventiva")</f>
        <v>0</v>
      </c>
      <c r="P21" s="16"/>
    </row>
    <row r="22" spans="1:16" ht="15" x14ac:dyDescent="0.2">
      <c r="A22" s="16"/>
      <c r="C22" s="20" t="s">
        <v>0</v>
      </c>
      <c r="D22" s="45">
        <f>COUNTIF('BASE DE DATOS DE MEJORA'!D9:D106,"Acción de Mejora")</f>
        <v>0</v>
      </c>
      <c r="P22" s="16"/>
    </row>
    <row r="23" spans="1:16" ht="15" x14ac:dyDescent="0.2">
      <c r="A23" s="16"/>
      <c r="C23" s="21" t="s">
        <v>32</v>
      </c>
      <c r="D23" s="46">
        <f>COUNTIF('BASE DE DATOS DE MEJORA'!D9:D106,"Correctivo")</f>
        <v>0</v>
      </c>
      <c r="P23" s="16"/>
    </row>
    <row r="24" spans="1:16" x14ac:dyDescent="0.2">
      <c r="A24" s="16"/>
      <c r="P24" s="16"/>
    </row>
    <row r="25" spans="1:16" x14ac:dyDescent="0.2">
      <c r="A25" s="16"/>
      <c r="P25" s="16"/>
    </row>
    <row r="26" spans="1:16" x14ac:dyDescent="0.2">
      <c r="A26" s="16"/>
      <c r="P26" s="16"/>
    </row>
    <row r="27" spans="1:16" x14ac:dyDescent="0.2">
      <c r="A27" s="16"/>
      <c r="P27" s="16"/>
    </row>
    <row r="28" spans="1:16" x14ac:dyDescent="0.2">
      <c r="A28" s="16"/>
      <c r="P28" s="16"/>
    </row>
    <row r="29" spans="1:16" x14ac:dyDescent="0.2">
      <c r="A29" s="16"/>
      <c r="P29" s="16"/>
    </row>
    <row r="30" spans="1:16" x14ac:dyDescent="0.2">
      <c r="A30" s="16"/>
      <c r="P30" s="16"/>
    </row>
    <row r="31" spans="1:16" x14ac:dyDescent="0.2">
      <c r="A31" s="16"/>
      <c r="P31" s="16"/>
    </row>
    <row r="32" spans="1:16" x14ac:dyDescent="0.2">
      <c r="A32" s="16"/>
      <c r="P32" s="16"/>
    </row>
    <row r="33" spans="1:185" x14ac:dyDescent="0.2">
      <c r="A33" s="16"/>
      <c r="P33" s="16"/>
    </row>
    <row r="34" spans="1:185" x14ac:dyDescent="0.2">
      <c r="A34" s="16"/>
      <c r="P34" s="16"/>
    </row>
    <row r="35" spans="1:185" x14ac:dyDescent="0.2">
      <c r="A35" s="16"/>
      <c r="P35" s="16"/>
    </row>
    <row r="36" spans="1:185" x14ac:dyDescent="0.2">
      <c r="A36" s="16"/>
      <c r="P36" s="16"/>
    </row>
    <row r="37" spans="1:185" x14ac:dyDescent="0.2">
      <c r="A37" s="16"/>
      <c r="P37" s="16"/>
    </row>
    <row r="38" spans="1:185" x14ac:dyDescent="0.2">
      <c r="A38" s="16"/>
      <c r="P38" s="16"/>
    </row>
    <row r="39" spans="1:185" x14ac:dyDescent="0.2">
      <c r="A39" s="16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8"/>
      <c r="P39" s="27"/>
      <c r="Q39" s="1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</row>
    <row r="40" spans="1:185" x14ac:dyDescent="0.2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8"/>
      <c r="P40" s="27"/>
      <c r="Q40" s="3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</row>
    <row r="41" spans="1:185" ht="13.5" thickBot="1" x14ac:dyDescent="0.25">
      <c r="A41" s="16"/>
      <c r="B41" s="3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4"/>
      <c r="P41" s="25"/>
      <c r="Q41" s="1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</row>
    <row r="42" spans="1:185" ht="13.5" thickTop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6"/>
      <c r="O42" s="18"/>
      <c r="P42" s="18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</row>
    <row r="43" spans="1:18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6"/>
      <c r="O43" s="18"/>
      <c r="P43" s="18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</row>
    <row r="44" spans="1:185" ht="13.5" thickBot="1" x14ac:dyDescent="0.25">
      <c r="A44" s="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  <c r="O44" s="24"/>
      <c r="P44" s="24"/>
      <c r="Q44" s="1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</row>
    <row r="45" spans="1:185" ht="13.5" thickTop="1" x14ac:dyDescent="0.2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6"/>
      <c r="O45" s="37"/>
      <c r="P45" s="2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</row>
    <row r="46" spans="1:185" ht="13.5" thickBot="1" x14ac:dyDescent="0.25">
      <c r="A46" s="16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0"/>
      <c r="O46" s="18"/>
      <c r="P46" s="2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</row>
    <row r="47" spans="1:185" ht="18.75" thickBot="1" x14ac:dyDescent="0.3">
      <c r="A47" s="41"/>
      <c r="B47" s="155" t="s">
        <v>69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3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</row>
    <row r="48" spans="1:185" x14ac:dyDescent="0.2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6"/>
      <c r="O48" s="18"/>
      <c r="P48" s="2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</row>
    <row r="49" spans="1:185" ht="15.75" customHeight="1" x14ac:dyDescent="0.2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6"/>
      <c r="O49" s="18"/>
      <c r="P49" s="2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</row>
    <row r="50" spans="1:185" x14ac:dyDescent="0.2">
      <c r="A50" s="16"/>
      <c r="B50" s="31"/>
      <c r="C50" s="170" t="s">
        <v>25</v>
      </c>
      <c r="D50" s="171"/>
      <c r="E50" s="171"/>
      <c r="F50" s="172"/>
      <c r="H50" s="9"/>
      <c r="I50" s="9"/>
      <c r="J50" s="9"/>
      <c r="K50" s="9"/>
      <c r="L50" s="9"/>
      <c r="M50" s="9"/>
      <c r="N50" s="26"/>
      <c r="O50" s="18"/>
      <c r="P50" s="2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1:185" x14ac:dyDescent="0.2">
      <c r="A51" s="16"/>
      <c r="B51" s="31"/>
      <c r="C51" s="173"/>
      <c r="D51" s="174"/>
      <c r="E51" s="174"/>
      <c r="F51" s="175"/>
      <c r="G51" s="8"/>
      <c r="H51" s="9"/>
      <c r="I51" s="9"/>
      <c r="J51" s="9"/>
      <c r="K51" s="9"/>
      <c r="L51" s="9"/>
      <c r="M51" s="9"/>
      <c r="N51" s="26"/>
      <c r="O51" s="18"/>
      <c r="P51" s="2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1:185" x14ac:dyDescent="0.2">
      <c r="A52" s="16"/>
      <c r="B52" s="15"/>
      <c r="C52" s="32" t="s">
        <v>24</v>
      </c>
      <c r="D52" s="28" t="s">
        <v>26</v>
      </c>
      <c r="E52" s="29" t="s">
        <v>29</v>
      </c>
      <c r="F52" s="30" t="s">
        <v>27</v>
      </c>
      <c r="H52" s="9"/>
      <c r="I52" s="9"/>
      <c r="J52" s="9"/>
      <c r="K52" s="9"/>
      <c r="L52" s="9"/>
      <c r="M52" s="9"/>
      <c r="N52" s="26"/>
      <c r="O52" s="18"/>
      <c r="P52" s="2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</row>
    <row r="53" spans="1:185" ht="30" x14ac:dyDescent="0.2">
      <c r="A53" s="16"/>
      <c r="B53" s="43"/>
      <c r="C53" s="34">
        <v>1</v>
      </c>
      <c r="D53" s="42" t="s">
        <v>17</v>
      </c>
      <c r="E53" s="35">
        <f>COUNTIF('BASE DE DATOS DE MEJORA'!E9:E106,"Evaluación de Satisfacción")</f>
        <v>0</v>
      </c>
      <c r="F53" s="36" t="e">
        <f t="shared" ref="F53:F66" si="0">E53/$E$67</f>
        <v>#DIV/0!</v>
      </c>
      <c r="H53" s="9"/>
      <c r="I53" s="9"/>
      <c r="J53" s="9"/>
      <c r="K53" s="9"/>
      <c r="L53" s="9"/>
      <c r="M53" s="9"/>
      <c r="N53" s="26"/>
      <c r="O53" s="18"/>
      <c r="P53" s="2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</row>
    <row r="54" spans="1:185" ht="15" x14ac:dyDescent="0.2">
      <c r="A54" s="16"/>
      <c r="B54" s="44"/>
      <c r="C54" s="34">
        <v>2</v>
      </c>
      <c r="D54" s="42" t="s">
        <v>61</v>
      </c>
      <c r="E54" s="35">
        <f>COUNTIF('BASE DE DATOS DE MEJORA'!E9:E106,"Evaluación de la Gestión Institucional")</f>
        <v>0</v>
      </c>
      <c r="F54" s="36" t="e">
        <f t="shared" si="0"/>
        <v>#DIV/0!</v>
      </c>
      <c r="G54" s="9"/>
      <c r="H54" s="9"/>
      <c r="I54" s="9"/>
      <c r="J54" s="9"/>
      <c r="K54" s="9"/>
      <c r="L54" s="9"/>
      <c r="M54" s="9"/>
      <c r="N54" s="26"/>
      <c r="O54" s="18"/>
      <c r="P54" s="2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</row>
    <row r="55" spans="1:185" ht="15" x14ac:dyDescent="0.2">
      <c r="A55" s="16"/>
      <c r="B55" s="43"/>
      <c r="C55" s="34">
        <v>3</v>
      </c>
      <c r="D55" s="42" t="s">
        <v>22</v>
      </c>
      <c r="E55" s="35">
        <f>COUNTIF('BASE DE DATOS DE MEJORA'!E9:E106,"Plan de Mejoramiento Estratégico")</f>
        <v>0</v>
      </c>
      <c r="F55" s="36" t="e">
        <f t="shared" si="0"/>
        <v>#DIV/0!</v>
      </c>
      <c r="H55" s="9"/>
      <c r="I55" s="9"/>
      <c r="J55" s="9"/>
      <c r="K55" s="9"/>
      <c r="L55" s="9"/>
      <c r="M55" s="9"/>
      <c r="N55" s="26"/>
      <c r="O55" s="18"/>
      <c r="P55" s="2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</row>
    <row r="56" spans="1:185" ht="30" x14ac:dyDescent="0.2">
      <c r="A56" s="16"/>
      <c r="B56" s="43"/>
      <c r="C56" s="69">
        <v>4</v>
      </c>
      <c r="D56" s="42" t="s">
        <v>55</v>
      </c>
      <c r="E56" s="35">
        <f>COUNTIF('BASE DE DATOS DE MEJORA'!E9:E106,"Horizonte Institucional y Directrices del SGC")</f>
        <v>0</v>
      </c>
      <c r="F56" s="36" t="e">
        <f t="shared" si="0"/>
        <v>#DIV/0!</v>
      </c>
      <c r="H56" s="9"/>
      <c r="I56" s="9"/>
      <c r="J56" s="9"/>
      <c r="K56" s="9"/>
      <c r="L56" s="9"/>
      <c r="M56" s="9"/>
      <c r="N56" s="26"/>
      <c r="O56" s="18"/>
      <c r="P56" s="2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</row>
    <row r="57" spans="1:185" ht="15" x14ac:dyDescent="0.2">
      <c r="A57" s="16"/>
      <c r="B57" s="43"/>
      <c r="C57" s="34">
        <v>5</v>
      </c>
      <c r="D57" s="42" t="s">
        <v>49</v>
      </c>
      <c r="E57" s="35">
        <f>COUNTIF('BASE DE DATOS DE MEJORA'!E9:E106,"Auditorias de Calidad")</f>
        <v>0</v>
      </c>
      <c r="F57" s="36" t="e">
        <f t="shared" si="0"/>
        <v>#DIV/0!</v>
      </c>
      <c r="H57" s="9"/>
      <c r="I57" s="9"/>
      <c r="J57" s="9"/>
      <c r="K57" s="9"/>
      <c r="L57" s="9"/>
      <c r="M57" s="9"/>
      <c r="N57" s="26"/>
      <c r="O57" s="18"/>
      <c r="P57" s="2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</row>
    <row r="58" spans="1:185" ht="15" x14ac:dyDescent="0.2">
      <c r="A58" s="16"/>
      <c r="B58" s="43"/>
      <c r="C58" s="69">
        <v>6</v>
      </c>
      <c r="D58" s="42" t="s">
        <v>40</v>
      </c>
      <c r="E58" s="35">
        <f>COUNTIF('BASE DE DATOS DE MEJORA'!E9:E106,"Desempeño del Proceso")</f>
        <v>0</v>
      </c>
      <c r="F58" s="36" t="e">
        <f t="shared" si="0"/>
        <v>#DIV/0!</v>
      </c>
      <c r="H58" s="9"/>
      <c r="I58" s="9"/>
      <c r="J58" s="9"/>
      <c r="K58" s="9"/>
      <c r="L58" s="9"/>
      <c r="M58" s="9"/>
      <c r="N58" s="26"/>
      <c r="O58" s="18"/>
      <c r="P58" s="2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</row>
    <row r="59" spans="1:185" ht="15" x14ac:dyDescent="0.2">
      <c r="A59" s="16"/>
      <c r="B59" s="43"/>
      <c r="C59" s="34">
        <v>7</v>
      </c>
      <c r="D59" s="42" t="s">
        <v>58</v>
      </c>
      <c r="E59" s="35">
        <f>COUNTIF('BASE DE DATOS DE MEJORA'!E9:E106,"Desempeño de Proveedores")</f>
        <v>0</v>
      </c>
      <c r="F59" s="36" t="e">
        <f t="shared" si="0"/>
        <v>#DIV/0!</v>
      </c>
      <c r="H59" s="9"/>
      <c r="I59" s="9"/>
      <c r="J59" s="9"/>
      <c r="K59" s="9"/>
      <c r="L59" s="9"/>
      <c r="M59" s="9"/>
      <c r="N59" s="26"/>
      <c r="O59" s="18"/>
      <c r="P59" s="2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</row>
    <row r="60" spans="1:185" ht="30" x14ac:dyDescent="0.2">
      <c r="A60" s="16"/>
      <c r="B60" s="43"/>
      <c r="C60" s="69">
        <v>8</v>
      </c>
      <c r="D60" s="42" t="s">
        <v>19</v>
      </c>
      <c r="E60" s="35">
        <f>COUNTIF('BASE DE DATOS DE MEJORA'!E9:E106,"Competencia del Personal")</f>
        <v>0</v>
      </c>
      <c r="F60" s="36" t="e">
        <f t="shared" si="0"/>
        <v>#DIV/0!</v>
      </c>
      <c r="H60" s="9"/>
      <c r="I60" s="9"/>
      <c r="J60" s="9"/>
      <c r="K60" s="9"/>
      <c r="L60" s="9"/>
      <c r="M60" s="9"/>
      <c r="N60" s="26"/>
      <c r="O60" s="18"/>
      <c r="P60" s="2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</row>
    <row r="61" spans="1:185" ht="30" x14ac:dyDescent="0.2">
      <c r="A61" s="16"/>
      <c r="B61" s="43"/>
      <c r="C61" s="34">
        <v>9</v>
      </c>
      <c r="D61" s="42" t="s">
        <v>20</v>
      </c>
      <c r="E61" s="35">
        <f>COUNTIF('BASE DE DATOS DE MEJORA'!E9:E106,"Ineficacia en Cierre de Acciones")</f>
        <v>0</v>
      </c>
      <c r="F61" s="36" t="e">
        <f t="shared" si="0"/>
        <v>#DIV/0!</v>
      </c>
      <c r="H61" s="9"/>
      <c r="I61" s="9"/>
      <c r="J61" s="9"/>
      <c r="K61" s="9"/>
      <c r="L61" s="9"/>
      <c r="M61" s="9"/>
      <c r="N61" s="26"/>
      <c r="O61" s="18"/>
      <c r="P61" s="2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</row>
    <row r="62" spans="1:185" ht="15" x14ac:dyDescent="0.2">
      <c r="A62" s="16"/>
      <c r="B62" s="43"/>
      <c r="C62" s="69">
        <v>10</v>
      </c>
      <c r="D62" s="42" t="s">
        <v>41</v>
      </c>
      <c r="E62" s="35">
        <f>COUNTIF('BASE DE DATOS DE MEJORA'!E9:E106,"Necesidades de Recursos")</f>
        <v>0</v>
      </c>
      <c r="F62" s="36" t="e">
        <f t="shared" si="0"/>
        <v>#DIV/0!</v>
      </c>
      <c r="H62" s="9"/>
      <c r="I62" s="9"/>
      <c r="J62" s="9"/>
      <c r="K62" s="9"/>
      <c r="L62" s="9"/>
      <c r="M62" s="9"/>
      <c r="N62" s="26"/>
      <c r="O62" s="18"/>
      <c r="P62" s="2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</row>
    <row r="63" spans="1:185" ht="15" x14ac:dyDescent="0.2">
      <c r="A63" s="16"/>
      <c r="B63" s="43"/>
      <c r="C63" s="34">
        <v>11</v>
      </c>
      <c r="D63" s="42" t="s">
        <v>33</v>
      </c>
      <c r="E63" s="35">
        <f>COUNTIF('BASE DE DATOS DE MEJORA'!E8:E106,"Queja")</f>
        <v>0</v>
      </c>
      <c r="F63" s="36" t="e">
        <f t="shared" si="0"/>
        <v>#DIV/0!</v>
      </c>
      <c r="H63" s="9"/>
      <c r="I63" s="9"/>
      <c r="J63" s="9"/>
      <c r="K63" s="9"/>
      <c r="L63" s="9"/>
      <c r="M63" s="9"/>
      <c r="N63" s="26"/>
      <c r="O63" s="18"/>
      <c r="P63" s="2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</row>
    <row r="64" spans="1:185" ht="15" x14ac:dyDescent="0.2">
      <c r="A64" s="16"/>
      <c r="B64" s="43"/>
      <c r="C64" s="69">
        <v>12</v>
      </c>
      <c r="D64" s="42" t="s">
        <v>34</v>
      </c>
      <c r="E64" s="35">
        <f>COUNTIF('BASE DE DATOS DE MEJORA'!E8:E106,"Sugerencia")</f>
        <v>0</v>
      </c>
      <c r="F64" s="36" t="e">
        <f t="shared" si="0"/>
        <v>#DIV/0!</v>
      </c>
      <c r="H64" s="9"/>
      <c r="I64" s="9"/>
      <c r="J64" s="9"/>
      <c r="K64" s="9"/>
      <c r="L64" s="9"/>
      <c r="M64" s="9"/>
      <c r="N64" s="26"/>
      <c r="O64" s="18"/>
      <c r="P64" s="2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</row>
    <row r="65" spans="1:185" ht="15" x14ac:dyDescent="0.2">
      <c r="A65" s="16"/>
      <c r="B65" s="43"/>
      <c r="C65" s="34">
        <v>13</v>
      </c>
      <c r="D65" s="42" t="s">
        <v>18</v>
      </c>
      <c r="E65" s="35">
        <f>COUNTIF('BASE DE DATOS DE MEJORA'!E8:E106,"Felicitación")</f>
        <v>0</v>
      </c>
      <c r="F65" s="36" t="e">
        <f t="shared" si="0"/>
        <v>#DIV/0!</v>
      </c>
      <c r="H65" s="9"/>
      <c r="I65" s="9"/>
      <c r="J65" s="9"/>
      <c r="K65" s="9"/>
      <c r="L65" s="9"/>
      <c r="M65" s="9"/>
      <c r="N65" s="26"/>
      <c r="O65" s="18"/>
      <c r="P65" s="2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</row>
    <row r="66" spans="1:185" ht="15" x14ac:dyDescent="0.2">
      <c r="A66" s="16"/>
      <c r="B66" s="15"/>
      <c r="C66" s="69">
        <v>14</v>
      </c>
      <c r="D66" s="42" t="s">
        <v>53</v>
      </c>
      <c r="E66" s="35">
        <f>COUNTIF('BASE DE DATOS DE MEJORA'!E8:E106,"Servicio Educativo No Conforme")</f>
        <v>0</v>
      </c>
      <c r="F66" s="36" t="e">
        <f t="shared" si="0"/>
        <v>#DIV/0!</v>
      </c>
      <c r="H66" s="9"/>
      <c r="I66" s="9"/>
      <c r="J66" s="9"/>
      <c r="K66" s="9"/>
      <c r="L66" s="9"/>
      <c r="M66" s="9"/>
      <c r="N66" s="26"/>
      <c r="O66" s="18"/>
      <c r="P66" s="2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</row>
    <row r="67" spans="1:185" ht="15.75" x14ac:dyDescent="0.25">
      <c r="A67" s="16"/>
      <c r="B67" s="9"/>
      <c r="C67" s="145" t="s">
        <v>28</v>
      </c>
      <c r="D67" s="146"/>
      <c r="E67" s="1">
        <f>SUM(E53:E66)</f>
        <v>0</v>
      </c>
      <c r="F67" s="33" t="e">
        <f>SUM(F53:F66)</f>
        <v>#DIV/0!</v>
      </c>
      <c r="H67" s="9"/>
      <c r="I67" s="9"/>
      <c r="J67" s="9"/>
      <c r="K67" s="9"/>
      <c r="L67" s="9"/>
      <c r="M67" s="9"/>
      <c r="N67" s="26"/>
      <c r="O67" s="18"/>
      <c r="P67" s="2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</row>
    <row r="68" spans="1:185" ht="15.75" x14ac:dyDescent="0.25">
      <c r="A68" s="16"/>
      <c r="B68" s="9"/>
      <c r="C68" s="54"/>
      <c r="D68" s="54"/>
      <c r="E68" s="60"/>
      <c r="F68" s="61"/>
      <c r="H68" s="9"/>
      <c r="I68" s="9"/>
      <c r="J68" s="9"/>
      <c r="K68" s="9"/>
      <c r="L68" s="9"/>
      <c r="M68" s="9"/>
      <c r="N68" s="26"/>
      <c r="O68" s="18"/>
      <c r="P68" s="2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</row>
    <row r="69" spans="1:185" ht="15.75" x14ac:dyDescent="0.25">
      <c r="A69" s="16"/>
      <c r="B69" s="9"/>
      <c r="C69" s="54"/>
      <c r="D69" s="54"/>
      <c r="E69" s="60"/>
      <c r="F69" s="61"/>
      <c r="H69" s="9"/>
      <c r="I69" s="9"/>
      <c r="J69" s="9"/>
      <c r="K69" s="9"/>
      <c r="L69" s="9"/>
      <c r="M69" s="9"/>
      <c r="N69" s="26"/>
      <c r="O69" s="18"/>
      <c r="P69" s="2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</row>
    <row r="70" spans="1:185" ht="15.75" x14ac:dyDescent="0.25">
      <c r="A70" s="16"/>
      <c r="B70" s="9"/>
      <c r="C70" s="54"/>
      <c r="D70" s="54"/>
      <c r="E70" s="60"/>
      <c r="F70" s="61"/>
      <c r="H70" s="9"/>
      <c r="I70" s="9"/>
      <c r="J70" s="9"/>
      <c r="K70" s="9"/>
      <c r="L70" s="9"/>
      <c r="M70" s="9"/>
      <c r="N70" s="26"/>
      <c r="O70" s="18"/>
      <c r="P70" s="2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</row>
    <row r="71" spans="1:185" x14ac:dyDescent="0.2">
      <c r="A71" s="1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26"/>
      <c r="O71" s="18"/>
      <c r="P71" s="2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</row>
    <row r="72" spans="1:185" x14ac:dyDescent="0.2">
      <c r="A72" s="16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6"/>
      <c r="O72" s="18"/>
      <c r="P72" s="2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</row>
    <row r="73" spans="1:185" x14ac:dyDescent="0.2">
      <c r="A73" s="1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26"/>
      <c r="O73" s="18"/>
      <c r="P73" s="2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</row>
    <row r="74" spans="1:185" ht="13.5" thickBot="1" x14ac:dyDescent="0.25">
      <c r="A74" s="16"/>
      <c r="B74" s="3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4"/>
      <c r="P74" s="25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</row>
    <row r="75" spans="1:185" ht="14.25" thickTop="1" thickBot="1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26"/>
      <c r="O75" s="37"/>
      <c r="P75" s="2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</row>
    <row r="76" spans="1:185" ht="26.25" customHeight="1" thickBot="1" x14ac:dyDescent="0.25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/>
      <c r="O76" s="50"/>
      <c r="P76" s="5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</row>
    <row r="77" spans="1:185" ht="18.75" thickBot="1" x14ac:dyDescent="0.3">
      <c r="B77" s="155" t="s">
        <v>70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</row>
    <row r="78" spans="1:185" x14ac:dyDescent="0.2"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26"/>
      <c r="O78" s="18"/>
      <c r="P78" s="5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</row>
    <row r="79" spans="1:185" x14ac:dyDescent="0.2"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26"/>
      <c r="O79" s="18"/>
      <c r="P79" s="5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</row>
    <row r="80" spans="1:185" x14ac:dyDescent="0.2">
      <c r="B80" s="53"/>
      <c r="C80" s="149" t="s">
        <v>50</v>
      </c>
      <c r="D80" s="150"/>
      <c r="E80" s="150"/>
      <c r="F80" s="151"/>
      <c r="G80" s="9"/>
      <c r="H80" s="9"/>
      <c r="I80" s="9"/>
      <c r="J80" s="9"/>
      <c r="K80" s="9"/>
      <c r="L80" s="9"/>
      <c r="M80" s="9"/>
      <c r="N80" s="26"/>
      <c r="O80" s="18"/>
      <c r="P80" s="5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</row>
    <row r="81" spans="1:185" x14ac:dyDescent="0.2">
      <c r="B81" s="53"/>
      <c r="C81" s="152"/>
      <c r="D81" s="153"/>
      <c r="E81" s="153"/>
      <c r="F81" s="154"/>
      <c r="G81" s="8"/>
      <c r="H81" s="9"/>
      <c r="I81" s="9"/>
      <c r="J81" s="9"/>
      <c r="K81" s="9"/>
      <c r="L81" s="9"/>
      <c r="M81" s="9"/>
      <c r="N81" s="26"/>
      <c r="O81" s="18"/>
      <c r="P81" s="5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</row>
    <row r="82" spans="1:185" x14ac:dyDescent="0.2">
      <c r="A82" s="68"/>
      <c r="B82" s="65"/>
      <c r="C82" s="67" t="s">
        <v>24</v>
      </c>
      <c r="D82" s="28" t="s">
        <v>30</v>
      </c>
      <c r="E82" s="29" t="s">
        <v>29</v>
      </c>
      <c r="F82" s="30" t="s">
        <v>27</v>
      </c>
      <c r="G82" s="9"/>
      <c r="H82" s="9"/>
      <c r="I82" s="9"/>
      <c r="J82" s="9"/>
      <c r="K82" s="9"/>
      <c r="L82" s="9"/>
      <c r="M82" s="9"/>
      <c r="N82" s="26"/>
      <c r="O82" s="18"/>
      <c r="P82" s="5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</row>
    <row r="83" spans="1:185" ht="15" x14ac:dyDescent="0.2">
      <c r="A83" s="68"/>
      <c r="B83" s="66"/>
      <c r="C83" s="34">
        <v>1</v>
      </c>
      <c r="D83" s="42" t="s">
        <v>59</v>
      </c>
      <c r="E83" s="35">
        <f>COUNTIF('BASE DE DATOS DE MEJORA'!A9:A106,"Direccionamiento estratégico")</f>
        <v>0</v>
      </c>
      <c r="F83" s="36" t="e">
        <f>E83/$E$96</f>
        <v>#DIV/0!</v>
      </c>
      <c r="G83" s="9"/>
      <c r="H83" s="9"/>
      <c r="I83" s="9"/>
      <c r="J83" s="9"/>
      <c r="K83" s="9"/>
      <c r="L83" s="9"/>
      <c r="M83" s="9"/>
      <c r="N83" s="26"/>
      <c r="O83" s="18"/>
      <c r="P83" s="5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</row>
    <row r="84" spans="1:185" ht="15" x14ac:dyDescent="0.2">
      <c r="A84" s="68"/>
      <c r="B84" s="65"/>
      <c r="C84" s="34">
        <v>2</v>
      </c>
      <c r="D84" s="42" t="s">
        <v>77</v>
      </c>
      <c r="E84" s="35">
        <f>COUNTIF('BASE DE DATOS DE MEJORA'!A9:A106,"Admisiones y Matrícula")</f>
        <v>0</v>
      </c>
      <c r="F84" s="36" t="e">
        <f t="shared" ref="F84:F89" si="1">E84/$E$96</f>
        <v>#DIV/0!</v>
      </c>
      <c r="G84" s="9"/>
      <c r="H84" s="9"/>
      <c r="I84" s="9"/>
      <c r="J84" s="9"/>
      <c r="K84" s="9"/>
      <c r="L84" s="9"/>
      <c r="M84" s="9"/>
      <c r="N84" s="26"/>
      <c r="O84" s="18"/>
      <c r="P84" s="5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</row>
    <row r="85" spans="1:185" ht="15" x14ac:dyDescent="0.2">
      <c r="A85" s="68"/>
      <c r="B85" s="65"/>
      <c r="C85" s="34">
        <v>3</v>
      </c>
      <c r="D85" s="42" t="s">
        <v>21</v>
      </c>
      <c r="E85" s="35">
        <f>COUNTIF('BASE DE DATOS DE MEJORA'!A9:A106,"Diseño Curricular")</f>
        <v>0</v>
      </c>
      <c r="F85" s="36" t="e">
        <f t="shared" si="1"/>
        <v>#DIV/0!</v>
      </c>
      <c r="G85" s="9"/>
      <c r="H85" s="9"/>
      <c r="I85" s="9"/>
      <c r="J85" s="9"/>
      <c r="K85" s="9"/>
      <c r="L85" s="9"/>
      <c r="M85" s="9"/>
      <c r="N85" s="26"/>
      <c r="O85" s="18"/>
      <c r="P85" s="5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</row>
    <row r="86" spans="1:185" ht="15" x14ac:dyDescent="0.2">
      <c r="A86" s="68"/>
      <c r="B86" s="65"/>
      <c r="C86" s="34">
        <v>4</v>
      </c>
      <c r="D86" s="42" t="s">
        <v>75</v>
      </c>
      <c r="E86" s="35">
        <f>COUNTIF('BASE DE DATOS DE MEJORA'!A9:A106,"Formación Integral")</f>
        <v>0</v>
      </c>
      <c r="F86" s="36" t="e">
        <f t="shared" si="1"/>
        <v>#DIV/0!</v>
      </c>
      <c r="G86" s="9"/>
      <c r="H86" s="9"/>
      <c r="I86" s="9"/>
      <c r="J86" s="9"/>
      <c r="K86" s="9"/>
      <c r="L86" s="9"/>
      <c r="M86" s="9"/>
      <c r="N86" s="26"/>
      <c r="O86" s="18"/>
      <c r="P86" s="5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</row>
    <row r="87" spans="1:185" ht="15" x14ac:dyDescent="0.2">
      <c r="A87" s="68"/>
      <c r="B87" s="65"/>
      <c r="C87" s="34">
        <v>5</v>
      </c>
      <c r="D87" s="42" t="s">
        <v>78</v>
      </c>
      <c r="E87" s="35">
        <f>COUNTIF('BASE DE DATOS DE MEJORA'!A9:A106,"Bienestar Institucional")</f>
        <v>0</v>
      </c>
      <c r="F87" s="36" t="e">
        <f t="shared" si="1"/>
        <v>#DIV/0!</v>
      </c>
      <c r="G87" s="9"/>
      <c r="H87" s="9"/>
      <c r="I87" s="9"/>
      <c r="J87" s="9"/>
      <c r="K87" s="9"/>
      <c r="L87" s="9"/>
      <c r="M87" s="9"/>
      <c r="N87" s="26"/>
      <c r="O87" s="18"/>
      <c r="P87" s="5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</row>
    <row r="88" spans="1:185" ht="15" x14ac:dyDescent="0.2">
      <c r="A88" s="68"/>
      <c r="B88" s="65"/>
      <c r="C88" s="34">
        <v>6</v>
      </c>
      <c r="D88" s="42" t="s">
        <v>60</v>
      </c>
      <c r="E88" s="35">
        <f>COUNTIF('BASE DE DATOS DE MEJORA'!A9:A106,"Administración de Recursos")</f>
        <v>0</v>
      </c>
      <c r="F88" s="36" t="e">
        <f t="shared" si="1"/>
        <v>#DIV/0!</v>
      </c>
      <c r="G88" s="9"/>
      <c r="H88" s="9"/>
      <c r="I88" s="9"/>
      <c r="J88" s="9"/>
      <c r="K88" s="9"/>
      <c r="L88" s="9"/>
      <c r="M88" s="9"/>
      <c r="N88" s="26"/>
      <c r="O88" s="18"/>
      <c r="P88" s="5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</row>
    <row r="89" spans="1:185" ht="15" x14ac:dyDescent="0.2">
      <c r="A89" s="68"/>
      <c r="B89" s="65"/>
      <c r="C89" s="34">
        <v>7</v>
      </c>
      <c r="D89" s="42" t="s">
        <v>72</v>
      </c>
      <c r="E89" s="35">
        <f>COUNTIF('BASE DE DATOS DE MEJORA'!A9:A106,"Mejoramiento de la Calidad")</f>
        <v>0</v>
      </c>
      <c r="F89" s="36" t="e">
        <f t="shared" si="1"/>
        <v>#DIV/0!</v>
      </c>
      <c r="G89" s="9"/>
      <c r="H89" s="9"/>
      <c r="I89" s="9"/>
      <c r="J89" s="9"/>
      <c r="K89" s="9"/>
      <c r="L89" s="9"/>
      <c r="M89" s="9"/>
      <c r="N89" s="26"/>
      <c r="O89" s="18"/>
      <c r="P89" s="5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</row>
    <row r="90" spans="1:185" ht="15" x14ac:dyDescent="0.2">
      <c r="B90" s="62"/>
      <c r="C90" s="34"/>
      <c r="D90" s="42"/>
      <c r="E90" s="35"/>
      <c r="F90" s="36"/>
      <c r="G90" s="9"/>
      <c r="H90" s="9"/>
      <c r="I90" s="9"/>
      <c r="J90" s="9"/>
      <c r="K90" s="9"/>
      <c r="L90" s="9"/>
      <c r="M90" s="9"/>
      <c r="N90" s="26"/>
      <c r="O90" s="18"/>
      <c r="P90" s="5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</row>
    <row r="91" spans="1:185" ht="15" x14ac:dyDescent="0.2">
      <c r="B91" s="55"/>
      <c r="C91" s="34"/>
      <c r="D91" s="42"/>
      <c r="E91" s="35"/>
      <c r="F91" s="36"/>
      <c r="G91" s="9"/>
      <c r="H91" s="9"/>
      <c r="I91" s="9"/>
      <c r="J91" s="9"/>
      <c r="K91" s="9"/>
      <c r="L91" s="9"/>
      <c r="M91" s="9"/>
      <c r="N91" s="26"/>
      <c r="O91" s="18"/>
      <c r="P91" s="5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</row>
    <row r="92" spans="1:185" ht="15" x14ac:dyDescent="0.2">
      <c r="B92" s="55"/>
      <c r="C92" s="34"/>
      <c r="D92" s="42"/>
      <c r="E92" s="35"/>
      <c r="F92" s="36"/>
      <c r="G92" s="9"/>
      <c r="H92" s="9"/>
      <c r="I92" s="9"/>
      <c r="J92" s="9"/>
      <c r="K92" s="9"/>
      <c r="L92" s="9"/>
      <c r="M92" s="9"/>
      <c r="N92" s="26"/>
      <c r="O92" s="18"/>
      <c r="P92" s="5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</row>
    <row r="93" spans="1:185" ht="15" x14ac:dyDescent="0.2">
      <c r="B93" s="55"/>
      <c r="C93" s="34"/>
      <c r="D93" s="42"/>
      <c r="E93" s="35"/>
      <c r="F93" s="36"/>
      <c r="G93" s="9"/>
      <c r="H93" s="9"/>
      <c r="I93" s="9"/>
      <c r="J93" s="9"/>
      <c r="K93" s="9"/>
      <c r="L93" s="9"/>
      <c r="M93" s="9"/>
      <c r="N93" s="26"/>
      <c r="O93" s="18"/>
      <c r="P93" s="5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</row>
    <row r="94" spans="1:185" ht="15" x14ac:dyDescent="0.2">
      <c r="B94" s="62"/>
      <c r="C94" s="63"/>
      <c r="D94" s="64"/>
      <c r="E94" s="35"/>
      <c r="F94" s="36"/>
      <c r="G94" s="9"/>
      <c r="H94" s="9"/>
      <c r="I94" s="9"/>
      <c r="J94" s="9"/>
      <c r="K94" s="9"/>
      <c r="L94" s="9"/>
      <c r="M94" s="9"/>
      <c r="N94" s="26"/>
      <c r="O94" s="18"/>
      <c r="P94" s="5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</row>
    <row r="95" spans="1:185" ht="15" x14ac:dyDescent="0.2">
      <c r="B95" s="62"/>
      <c r="C95" s="63"/>
      <c r="D95" s="64"/>
      <c r="E95" s="35"/>
      <c r="F95" s="36"/>
      <c r="G95" s="9"/>
      <c r="H95" s="9"/>
      <c r="I95" s="9"/>
      <c r="J95" s="9"/>
      <c r="K95" s="9"/>
      <c r="L95" s="9"/>
      <c r="M95" s="9"/>
      <c r="N95" s="26"/>
      <c r="O95" s="18"/>
      <c r="P95" s="5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</row>
    <row r="96" spans="1:185" ht="15.75" x14ac:dyDescent="0.25">
      <c r="B96" s="13"/>
      <c r="C96" s="145" t="s">
        <v>28</v>
      </c>
      <c r="D96" s="146"/>
      <c r="E96" s="1">
        <f>SUM(E83:E93)</f>
        <v>0</v>
      </c>
      <c r="F96" s="33" t="e">
        <f>SUM(F83:F93)</f>
        <v>#DIV/0!</v>
      </c>
      <c r="G96" s="9"/>
      <c r="H96" s="9"/>
      <c r="I96" s="9"/>
      <c r="J96" s="9"/>
      <c r="K96" s="9"/>
      <c r="L96" s="9"/>
      <c r="M96" s="9"/>
      <c r="N96" s="26"/>
      <c r="O96" s="18"/>
      <c r="P96" s="5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</row>
    <row r="97" spans="2:185" x14ac:dyDescent="0.2"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26"/>
      <c r="O97" s="18"/>
      <c r="P97" s="5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</row>
    <row r="98" spans="2:185" ht="38.25" customHeight="1" x14ac:dyDescent="0.2"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26"/>
      <c r="O98" s="18"/>
      <c r="P98" s="5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</row>
    <row r="99" spans="2:185" x14ac:dyDescent="0.2"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26"/>
      <c r="O99" s="18"/>
      <c r="P99" s="5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</row>
    <row r="100" spans="2:185" ht="13.5" thickBot="1" x14ac:dyDescent="0.25">
      <c r="B100" s="56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57"/>
      <c r="O100" s="58"/>
      <c r="P100" s="59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</row>
    <row r="101" spans="2:185" x14ac:dyDescent="0.2">
      <c r="B101" s="2"/>
      <c r="C101" s="4"/>
      <c r="D101" s="7"/>
      <c r="E101" s="3"/>
      <c r="F101" s="3"/>
      <c r="G101" s="3"/>
      <c r="H101" s="3"/>
      <c r="I101" s="5"/>
      <c r="J101" s="5"/>
      <c r="K101" s="5"/>
      <c r="L101" s="5"/>
      <c r="M101" s="5"/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</row>
    <row r="102" spans="2:185" x14ac:dyDescent="0.2">
      <c r="B102" s="2"/>
      <c r="C102" s="4"/>
      <c r="D102" s="7"/>
      <c r="E102" s="3"/>
      <c r="F102" s="3"/>
      <c r="G102" s="3"/>
      <c r="H102" s="3"/>
      <c r="I102" s="5"/>
      <c r="J102" s="5"/>
      <c r="K102" s="5"/>
      <c r="L102" s="5"/>
      <c r="M102" s="5"/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</row>
    <row r="103" spans="2:185" x14ac:dyDescent="0.2">
      <c r="B103" s="2"/>
      <c r="C103" s="4"/>
      <c r="D103" s="7"/>
      <c r="E103" s="3"/>
      <c r="F103" s="3"/>
      <c r="G103" s="3"/>
      <c r="H103" s="3"/>
      <c r="I103" s="5"/>
      <c r="J103" s="5"/>
      <c r="K103" s="5"/>
      <c r="L103" s="5"/>
      <c r="M103" s="5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</row>
    <row r="104" spans="2:185" x14ac:dyDescent="0.2">
      <c r="B104" s="2"/>
      <c r="C104" s="4"/>
      <c r="D104" s="7"/>
      <c r="E104" s="3"/>
      <c r="F104" s="3"/>
      <c r="G104" s="3"/>
      <c r="H104" s="3"/>
      <c r="I104" s="5"/>
      <c r="J104" s="5"/>
      <c r="K104" s="5"/>
      <c r="L104" s="5"/>
      <c r="M104" s="5"/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</row>
    <row r="105" spans="2:185" x14ac:dyDescent="0.2">
      <c r="B105" s="2"/>
      <c r="C105" s="4"/>
      <c r="D105" s="7"/>
      <c r="E105" s="3"/>
      <c r="F105" s="3"/>
      <c r="G105" s="3"/>
      <c r="H105" s="3"/>
      <c r="I105" s="5"/>
      <c r="J105" s="5"/>
      <c r="K105" s="5"/>
      <c r="L105" s="5"/>
      <c r="M105" s="5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</row>
    <row r="106" spans="2:185" x14ac:dyDescent="0.2">
      <c r="B106" s="2"/>
      <c r="C106" s="4"/>
      <c r="D106" s="7"/>
      <c r="E106" s="3"/>
      <c r="F106" s="3"/>
      <c r="G106" s="3"/>
      <c r="H106" s="3"/>
      <c r="I106" s="5"/>
      <c r="J106" s="5"/>
      <c r="K106" s="5"/>
      <c r="L106" s="5"/>
      <c r="M106" s="5"/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</row>
    <row r="107" spans="2:185" x14ac:dyDescent="0.2">
      <c r="B107" s="2"/>
      <c r="C107" s="4"/>
      <c r="D107" s="7"/>
      <c r="E107" s="3"/>
      <c r="F107" s="3"/>
      <c r="G107" s="3"/>
      <c r="H107" s="3"/>
      <c r="I107" s="5"/>
      <c r="J107" s="5"/>
      <c r="K107" s="5"/>
      <c r="L107" s="5"/>
      <c r="M107" s="5"/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</row>
    <row r="108" spans="2:185" x14ac:dyDescent="0.2">
      <c r="B108" s="2"/>
      <c r="C108" s="4"/>
      <c r="D108" s="7"/>
      <c r="E108" s="3"/>
      <c r="F108" s="3"/>
      <c r="G108" s="3"/>
      <c r="H108" s="3"/>
      <c r="I108" s="5"/>
      <c r="J108" s="5"/>
      <c r="K108" s="5"/>
      <c r="L108" s="5"/>
      <c r="M108" s="5"/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</row>
    <row r="109" spans="2:185" x14ac:dyDescent="0.2">
      <c r="B109" s="2"/>
      <c r="C109" s="4"/>
      <c r="D109" s="7"/>
      <c r="E109" s="3"/>
      <c r="F109" s="3"/>
      <c r="G109" s="3"/>
      <c r="H109" s="3"/>
      <c r="I109" s="5"/>
      <c r="J109" s="5"/>
      <c r="K109" s="5"/>
      <c r="L109" s="5"/>
      <c r="M109" s="5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</row>
    <row r="110" spans="2:185" x14ac:dyDescent="0.2">
      <c r="B110" s="2"/>
      <c r="C110" s="4"/>
      <c r="D110" s="7"/>
      <c r="E110" s="3"/>
      <c r="F110" s="3"/>
      <c r="G110" s="3"/>
      <c r="H110" s="3"/>
      <c r="I110" s="5"/>
      <c r="J110" s="5"/>
      <c r="K110" s="5"/>
      <c r="L110" s="5"/>
      <c r="M110" s="5"/>
      <c r="N110" s="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</row>
    <row r="111" spans="2:185" x14ac:dyDescent="0.2">
      <c r="B111" s="2"/>
      <c r="C111" s="4"/>
      <c r="D111" s="7"/>
      <c r="E111" s="3"/>
      <c r="F111" s="3"/>
      <c r="G111" s="3"/>
      <c r="H111" s="3"/>
      <c r="I111" s="5"/>
      <c r="J111" s="5"/>
      <c r="K111" s="5"/>
      <c r="L111" s="5"/>
      <c r="M111" s="5"/>
      <c r="N111" s="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</row>
    <row r="112" spans="2:185" x14ac:dyDescent="0.2">
      <c r="B112" s="2"/>
      <c r="C112" s="4"/>
      <c r="D112" s="7"/>
      <c r="E112" s="3"/>
      <c r="F112" s="3"/>
      <c r="G112" s="3"/>
      <c r="H112" s="3"/>
      <c r="I112" s="5"/>
      <c r="J112" s="5"/>
      <c r="K112" s="5"/>
      <c r="L112" s="5"/>
      <c r="M112" s="5"/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</row>
    <row r="113" spans="2:185" x14ac:dyDescent="0.2">
      <c r="B113" s="2"/>
      <c r="C113" s="4"/>
      <c r="D113" s="7"/>
      <c r="E113" s="3"/>
      <c r="F113" s="3"/>
      <c r="G113" s="3"/>
      <c r="H113" s="3"/>
      <c r="I113" s="5"/>
      <c r="J113" s="5"/>
      <c r="K113" s="5"/>
      <c r="L113" s="5"/>
      <c r="M113" s="5"/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</row>
    <row r="114" spans="2:185" x14ac:dyDescent="0.2">
      <c r="B114" s="2"/>
      <c r="C114" s="4"/>
      <c r="D114" s="7"/>
      <c r="E114" s="3"/>
      <c r="F114" s="3"/>
      <c r="G114" s="3"/>
      <c r="H114" s="3"/>
      <c r="I114" s="5"/>
      <c r="J114" s="5"/>
      <c r="K114" s="5"/>
      <c r="L114" s="5"/>
      <c r="M114" s="5"/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</row>
    <row r="115" spans="2:185" x14ac:dyDescent="0.2">
      <c r="B115" s="2"/>
      <c r="C115" s="4"/>
      <c r="D115" s="7"/>
      <c r="E115" s="3"/>
      <c r="F115" s="3"/>
      <c r="G115" s="3"/>
      <c r="H115" s="3"/>
      <c r="I115" s="5"/>
      <c r="J115" s="5"/>
      <c r="K115" s="5"/>
      <c r="L115" s="5"/>
      <c r="M115" s="5"/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</row>
    <row r="116" spans="2:185" x14ac:dyDescent="0.2">
      <c r="B116" s="2"/>
      <c r="C116" s="3"/>
      <c r="D116" s="7"/>
      <c r="E116" s="3"/>
      <c r="F116" s="3"/>
      <c r="G116" s="3"/>
      <c r="H116" s="3"/>
      <c r="I116" s="5"/>
      <c r="J116" s="5"/>
      <c r="K116" s="5"/>
      <c r="L116" s="5"/>
      <c r="M116" s="5"/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</row>
    <row r="117" spans="2:185" x14ac:dyDescent="0.2">
      <c r="B117" s="2"/>
      <c r="C117" s="3"/>
      <c r="D117" s="7"/>
      <c r="E117" s="3"/>
      <c r="F117" s="3"/>
      <c r="G117" s="3"/>
      <c r="H117" s="3"/>
      <c r="I117" s="5"/>
      <c r="J117" s="5"/>
      <c r="K117" s="5"/>
      <c r="L117" s="5"/>
      <c r="M117" s="5"/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</row>
    <row r="118" spans="2:185" x14ac:dyDescent="0.2">
      <c r="B118" s="2"/>
      <c r="C118" s="3"/>
      <c r="D118" s="7"/>
      <c r="E118" s="3"/>
      <c r="F118" s="3"/>
      <c r="G118" s="3"/>
      <c r="H118" s="3"/>
      <c r="I118" s="5"/>
      <c r="J118" s="5"/>
      <c r="K118" s="5"/>
      <c r="L118" s="5"/>
      <c r="M118" s="5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</row>
    <row r="119" spans="2:185" x14ac:dyDescent="0.2">
      <c r="B119" s="2"/>
      <c r="C119" s="3"/>
      <c r="D119" s="7"/>
      <c r="E119" s="3"/>
      <c r="F119" s="3"/>
      <c r="G119" s="3"/>
      <c r="H119" s="3"/>
      <c r="I119" s="5"/>
      <c r="J119" s="5"/>
      <c r="K119" s="5"/>
      <c r="L119" s="5"/>
      <c r="M119" s="5"/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</row>
    <row r="120" spans="2:185" x14ac:dyDescent="0.2">
      <c r="B120" s="2"/>
      <c r="C120" s="3"/>
      <c r="D120" s="7"/>
      <c r="E120" s="3"/>
      <c r="F120" s="3"/>
      <c r="G120" s="3"/>
      <c r="H120" s="3"/>
      <c r="I120" s="5"/>
      <c r="J120" s="5"/>
      <c r="K120" s="5"/>
      <c r="L120" s="5"/>
      <c r="M120" s="5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</row>
    <row r="121" spans="2:185" x14ac:dyDescent="0.2">
      <c r="B121" s="2"/>
      <c r="C121" s="3"/>
      <c r="D121" s="7"/>
      <c r="E121" s="3"/>
      <c r="F121" s="3"/>
      <c r="G121" s="3"/>
      <c r="H121" s="3"/>
      <c r="I121" s="5"/>
      <c r="J121" s="5"/>
      <c r="K121" s="5"/>
      <c r="L121" s="5"/>
      <c r="M121" s="5"/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</row>
    <row r="122" spans="2:185" x14ac:dyDescent="0.2">
      <c r="B122" s="2"/>
      <c r="C122" s="3"/>
      <c r="D122" s="7"/>
      <c r="E122" s="3"/>
      <c r="F122" s="3"/>
      <c r="G122" s="3"/>
      <c r="H122" s="3"/>
      <c r="I122" s="5"/>
      <c r="J122" s="5"/>
      <c r="K122" s="5"/>
      <c r="L122" s="5"/>
      <c r="M122" s="5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</row>
    <row r="123" spans="2:185" x14ac:dyDescent="0.2">
      <c r="B123" s="2"/>
      <c r="C123" s="3"/>
      <c r="D123" s="7"/>
      <c r="E123" s="3"/>
      <c r="F123" s="3"/>
      <c r="G123" s="3"/>
      <c r="H123" s="3"/>
      <c r="I123" s="5"/>
      <c r="J123" s="5"/>
      <c r="K123" s="5"/>
      <c r="L123" s="5"/>
      <c r="M123" s="5"/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</row>
    <row r="124" spans="2:185" x14ac:dyDescent="0.2">
      <c r="B124" s="2"/>
      <c r="C124" s="3"/>
      <c r="D124" s="7"/>
      <c r="E124" s="3"/>
      <c r="F124" s="3"/>
      <c r="G124" s="3"/>
      <c r="H124" s="3"/>
      <c r="I124" s="5"/>
      <c r="J124" s="5"/>
      <c r="K124" s="5"/>
      <c r="L124" s="5"/>
      <c r="M124" s="5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</row>
    <row r="125" spans="2:185" x14ac:dyDescent="0.2">
      <c r="B125" s="2"/>
      <c r="C125" s="3"/>
      <c r="D125" s="7"/>
      <c r="E125" s="3"/>
      <c r="F125" s="3"/>
      <c r="G125" s="3"/>
      <c r="H125" s="3"/>
      <c r="I125" s="5"/>
      <c r="J125" s="5"/>
      <c r="K125" s="5"/>
      <c r="L125" s="5"/>
      <c r="M125" s="5"/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</row>
    <row r="126" spans="2:185" x14ac:dyDescent="0.2">
      <c r="B126" s="2"/>
      <c r="C126" s="3"/>
      <c r="D126" s="7"/>
      <c r="E126" s="3"/>
      <c r="F126" s="3"/>
      <c r="G126" s="3"/>
      <c r="H126" s="3"/>
      <c r="I126" s="5"/>
      <c r="J126" s="5"/>
      <c r="K126" s="5"/>
      <c r="L126" s="5"/>
      <c r="M126" s="5"/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</row>
    <row r="127" spans="2:185" x14ac:dyDescent="0.2">
      <c r="B127" s="2"/>
      <c r="C127" s="3"/>
      <c r="D127" s="7"/>
      <c r="E127" s="3"/>
      <c r="F127" s="3"/>
      <c r="G127" s="3"/>
      <c r="H127" s="3"/>
      <c r="I127" s="5"/>
      <c r="J127" s="5"/>
      <c r="K127" s="5"/>
      <c r="L127" s="5"/>
      <c r="M127" s="5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</row>
    <row r="128" spans="2:185" x14ac:dyDescent="0.2">
      <c r="B128" s="2"/>
      <c r="C128" s="3"/>
      <c r="D128" s="7"/>
      <c r="E128" s="3"/>
      <c r="F128" s="3"/>
      <c r="G128" s="3"/>
      <c r="H128" s="3"/>
      <c r="I128" s="5"/>
      <c r="J128" s="5"/>
      <c r="K128" s="5"/>
      <c r="L128" s="5"/>
      <c r="M128" s="5"/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</row>
    <row r="129" spans="2:185" x14ac:dyDescent="0.2">
      <c r="B129" s="2"/>
      <c r="C129" s="3"/>
      <c r="D129" s="7"/>
      <c r="E129" s="3"/>
      <c r="F129" s="3"/>
      <c r="G129" s="3"/>
      <c r="H129" s="3"/>
      <c r="I129" s="5"/>
      <c r="J129" s="5"/>
      <c r="K129" s="5"/>
      <c r="L129" s="5"/>
      <c r="M129" s="5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</row>
    <row r="130" spans="2:185" x14ac:dyDescent="0.2">
      <c r="B130" s="2"/>
      <c r="C130" s="3"/>
      <c r="D130" s="7"/>
      <c r="E130" s="3"/>
      <c r="F130" s="3"/>
      <c r="G130" s="3"/>
      <c r="H130" s="3"/>
      <c r="I130" s="5"/>
      <c r="J130" s="5"/>
      <c r="K130" s="5"/>
      <c r="L130" s="5"/>
      <c r="M130" s="5"/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</row>
    <row r="131" spans="2:185" x14ac:dyDescent="0.2">
      <c r="B131" s="2"/>
      <c r="C131" s="3"/>
      <c r="D131" s="7"/>
      <c r="E131" s="3"/>
      <c r="F131" s="3"/>
      <c r="G131" s="3"/>
      <c r="H131" s="3"/>
      <c r="I131" s="5"/>
      <c r="J131" s="5"/>
      <c r="K131" s="5"/>
      <c r="L131" s="5"/>
      <c r="M131" s="5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</row>
    <row r="132" spans="2:185" x14ac:dyDescent="0.2">
      <c r="B132" s="2"/>
      <c r="C132" s="3"/>
      <c r="D132" s="7"/>
      <c r="E132" s="3"/>
      <c r="F132" s="3"/>
      <c r="G132" s="3"/>
      <c r="H132" s="3"/>
      <c r="I132" s="5"/>
      <c r="J132" s="5"/>
      <c r="K132" s="5"/>
      <c r="L132" s="5"/>
      <c r="M132" s="5"/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</row>
    <row r="133" spans="2:185" x14ac:dyDescent="0.2">
      <c r="B133" s="2"/>
      <c r="C133" s="3"/>
      <c r="D133" s="7"/>
      <c r="E133" s="3"/>
      <c r="F133" s="3"/>
      <c r="G133" s="3"/>
      <c r="H133" s="3"/>
      <c r="I133" s="5"/>
      <c r="J133" s="5"/>
      <c r="K133" s="5"/>
      <c r="L133" s="5"/>
      <c r="M133" s="5"/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</row>
    <row r="134" spans="2:185" x14ac:dyDescent="0.2">
      <c r="B134" s="2"/>
      <c r="C134" s="3"/>
      <c r="D134" s="7"/>
      <c r="E134" s="3"/>
      <c r="F134" s="3"/>
      <c r="G134" s="3"/>
      <c r="H134" s="3"/>
      <c r="I134" s="5"/>
      <c r="J134" s="5"/>
      <c r="K134" s="5"/>
      <c r="L134" s="5"/>
      <c r="M134" s="5"/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</row>
    <row r="135" spans="2:185" x14ac:dyDescent="0.2">
      <c r="B135" s="2"/>
      <c r="C135" s="3"/>
      <c r="D135" s="7"/>
      <c r="E135" s="3"/>
      <c r="F135" s="3"/>
      <c r="G135" s="3"/>
      <c r="H135" s="3"/>
      <c r="I135" s="5"/>
      <c r="J135" s="5"/>
      <c r="K135" s="5"/>
      <c r="L135" s="5"/>
      <c r="M135" s="5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</row>
    <row r="136" spans="2:185" x14ac:dyDescent="0.2">
      <c r="B136" s="2"/>
      <c r="C136" s="3"/>
      <c r="D136" s="7"/>
      <c r="E136" s="3"/>
      <c r="F136" s="3"/>
      <c r="G136" s="3"/>
      <c r="H136" s="3"/>
      <c r="I136" s="5"/>
      <c r="J136" s="5"/>
      <c r="K136" s="5"/>
      <c r="L136" s="5"/>
      <c r="M136" s="5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</row>
    <row r="137" spans="2:185" x14ac:dyDescent="0.2">
      <c r="B137" s="2"/>
      <c r="C137" s="3"/>
      <c r="D137" s="7"/>
      <c r="E137" s="3"/>
      <c r="F137" s="3"/>
      <c r="G137" s="3"/>
      <c r="H137" s="3"/>
      <c r="I137" s="5"/>
      <c r="J137" s="5"/>
      <c r="K137" s="5"/>
      <c r="L137" s="5"/>
      <c r="M137" s="5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</row>
    <row r="138" spans="2:185" x14ac:dyDescent="0.2">
      <c r="B138" s="2"/>
      <c r="C138" s="3"/>
      <c r="D138" s="7"/>
      <c r="E138" s="3"/>
      <c r="F138" s="3"/>
      <c r="G138" s="3"/>
      <c r="H138" s="3"/>
      <c r="I138" s="5"/>
      <c r="J138" s="5"/>
      <c r="K138" s="5"/>
      <c r="L138" s="5"/>
      <c r="M138" s="5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</row>
    <row r="139" spans="2:185" x14ac:dyDescent="0.2">
      <c r="B139" s="2"/>
      <c r="C139" s="3"/>
      <c r="D139" s="7"/>
      <c r="E139" s="3"/>
      <c r="F139" s="3"/>
      <c r="G139" s="3"/>
      <c r="H139" s="3"/>
      <c r="I139" s="5"/>
      <c r="J139" s="5"/>
      <c r="K139" s="5"/>
      <c r="L139" s="5"/>
      <c r="M139" s="5"/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</row>
    <row r="140" spans="2:185" x14ac:dyDescent="0.2">
      <c r="B140" s="2"/>
      <c r="C140" s="3"/>
      <c r="D140" s="7"/>
      <c r="E140" s="3"/>
      <c r="F140" s="3"/>
      <c r="G140" s="3"/>
      <c r="H140" s="3"/>
      <c r="I140" s="5"/>
      <c r="J140" s="5"/>
      <c r="K140" s="5"/>
      <c r="L140" s="5"/>
      <c r="M140" s="5"/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</row>
    <row r="141" spans="2:185" x14ac:dyDescent="0.2">
      <c r="B141" s="2"/>
      <c r="C141" s="3"/>
      <c r="D141" s="7"/>
      <c r="E141" s="3"/>
      <c r="F141" s="3"/>
      <c r="G141" s="3"/>
      <c r="H141" s="3"/>
      <c r="I141" s="5"/>
      <c r="J141" s="5"/>
      <c r="K141" s="5"/>
      <c r="L141" s="5"/>
      <c r="M141" s="5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</row>
    <row r="142" spans="2:185" x14ac:dyDescent="0.2">
      <c r="B142" s="2"/>
      <c r="C142" s="3"/>
      <c r="D142" s="7"/>
      <c r="E142" s="3"/>
      <c r="F142" s="3"/>
      <c r="G142" s="3"/>
      <c r="H142" s="3"/>
      <c r="I142" s="5"/>
      <c r="J142" s="5"/>
      <c r="K142" s="5"/>
      <c r="L142" s="5"/>
      <c r="M142" s="5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</row>
    <row r="143" spans="2:185" x14ac:dyDescent="0.2">
      <c r="B143" s="2"/>
      <c r="C143" s="3"/>
      <c r="D143" s="7"/>
      <c r="E143" s="3"/>
      <c r="F143" s="3"/>
      <c r="G143" s="3"/>
      <c r="H143" s="3"/>
      <c r="I143" s="5"/>
      <c r="J143" s="5"/>
      <c r="K143" s="5"/>
      <c r="L143" s="5"/>
      <c r="M143" s="5"/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</row>
    <row r="144" spans="2:185" x14ac:dyDescent="0.2">
      <c r="B144" s="2"/>
      <c r="C144" s="3"/>
      <c r="D144" s="7"/>
      <c r="E144" s="3"/>
      <c r="F144" s="3"/>
      <c r="G144" s="3"/>
      <c r="H144" s="3"/>
      <c r="I144" s="5"/>
      <c r="J144" s="5"/>
      <c r="K144" s="5"/>
      <c r="L144" s="5"/>
      <c r="M144" s="5"/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</row>
    <row r="145" spans="2:185" x14ac:dyDescent="0.2">
      <c r="B145" s="2"/>
      <c r="C145" s="3"/>
      <c r="D145" s="7"/>
      <c r="E145" s="3"/>
      <c r="F145" s="3"/>
      <c r="G145" s="3"/>
      <c r="H145" s="3"/>
      <c r="I145" s="5"/>
      <c r="J145" s="5"/>
      <c r="K145" s="5"/>
      <c r="L145" s="5"/>
      <c r="M145" s="5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</row>
    <row r="146" spans="2:185" x14ac:dyDescent="0.2">
      <c r="B146" s="2"/>
      <c r="C146" s="3"/>
      <c r="D146" s="7"/>
      <c r="E146" s="3"/>
      <c r="F146" s="3"/>
      <c r="G146" s="3"/>
      <c r="H146" s="3"/>
      <c r="I146" s="5"/>
      <c r="J146" s="5"/>
      <c r="K146" s="5"/>
      <c r="L146" s="5"/>
      <c r="M146" s="5"/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</row>
    <row r="147" spans="2:185" x14ac:dyDescent="0.2">
      <c r="B147" s="2"/>
      <c r="C147" s="3"/>
      <c r="D147" s="7"/>
      <c r="E147" s="3"/>
      <c r="F147" s="3"/>
      <c r="G147" s="3"/>
      <c r="H147" s="3"/>
      <c r="I147" s="5"/>
      <c r="J147" s="5"/>
      <c r="K147" s="5"/>
      <c r="L147" s="5"/>
      <c r="M147" s="5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</row>
    <row r="148" spans="2:185" x14ac:dyDescent="0.2">
      <c r="B148" s="2"/>
      <c r="C148" s="3"/>
      <c r="D148" s="7"/>
      <c r="E148" s="3"/>
      <c r="F148" s="3"/>
      <c r="G148" s="3"/>
      <c r="H148" s="3"/>
      <c r="I148" s="5"/>
      <c r="J148" s="5"/>
      <c r="K148" s="5"/>
      <c r="L148" s="5"/>
      <c r="M148" s="5"/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</row>
    <row r="149" spans="2:185" x14ac:dyDescent="0.2">
      <c r="B149" s="2"/>
      <c r="C149" s="3"/>
      <c r="D149" s="7"/>
      <c r="E149" s="3"/>
      <c r="F149" s="3"/>
      <c r="G149" s="3"/>
      <c r="H149" s="3"/>
      <c r="I149" s="5"/>
      <c r="J149" s="5"/>
      <c r="K149" s="5"/>
      <c r="L149" s="5"/>
      <c r="M149" s="5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</row>
    <row r="150" spans="2:185" x14ac:dyDescent="0.2">
      <c r="B150" s="2"/>
      <c r="C150" s="3"/>
      <c r="D150" s="7"/>
      <c r="E150" s="3"/>
      <c r="F150" s="3"/>
      <c r="G150" s="3"/>
      <c r="H150" s="3"/>
      <c r="I150" s="5"/>
      <c r="J150" s="5"/>
      <c r="K150" s="5"/>
      <c r="L150" s="5"/>
      <c r="M150" s="5"/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</row>
    <row r="151" spans="2:185" x14ac:dyDescent="0.2">
      <c r="B151" s="2"/>
      <c r="C151" s="3"/>
      <c r="D151" s="7"/>
      <c r="E151" s="3"/>
      <c r="F151" s="3"/>
      <c r="G151" s="3"/>
      <c r="H151" s="3"/>
      <c r="I151" s="5"/>
      <c r="J151" s="5"/>
      <c r="K151" s="5"/>
      <c r="L151" s="5"/>
      <c r="M151" s="5"/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</row>
    <row r="152" spans="2:185" x14ac:dyDescent="0.2">
      <c r="B152" s="2"/>
      <c r="C152" s="3"/>
      <c r="D152" s="7"/>
      <c r="E152" s="3"/>
      <c r="F152" s="3"/>
      <c r="G152" s="3"/>
      <c r="H152" s="3"/>
      <c r="I152" s="5"/>
      <c r="J152" s="5"/>
      <c r="K152" s="5"/>
      <c r="L152" s="5"/>
      <c r="M152" s="5"/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</row>
    <row r="153" spans="2:185" x14ac:dyDescent="0.2">
      <c r="B153" s="2"/>
      <c r="C153" s="3"/>
      <c r="D153" s="7"/>
      <c r="E153" s="3"/>
      <c r="F153" s="3"/>
      <c r="G153" s="3"/>
      <c r="H153" s="3"/>
      <c r="I153" s="5"/>
      <c r="J153" s="5"/>
      <c r="K153" s="5"/>
      <c r="L153" s="5"/>
      <c r="M153" s="5"/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</row>
    <row r="154" spans="2:185" x14ac:dyDescent="0.2">
      <c r="B154" s="2"/>
      <c r="C154" s="3"/>
      <c r="D154" s="7"/>
      <c r="E154" s="3"/>
      <c r="F154" s="3"/>
      <c r="G154" s="3"/>
      <c r="H154" s="3"/>
      <c r="I154" s="5"/>
      <c r="J154" s="5"/>
      <c r="K154" s="5"/>
      <c r="L154" s="5"/>
      <c r="M154" s="5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</row>
    <row r="155" spans="2:185" x14ac:dyDescent="0.2">
      <c r="B155" s="2"/>
      <c r="C155" s="3"/>
      <c r="D155" s="7"/>
      <c r="E155" s="3"/>
      <c r="F155" s="3"/>
      <c r="G155" s="3"/>
      <c r="H155" s="3"/>
      <c r="I155" s="5"/>
      <c r="J155" s="5"/>
      <c r="K155" s="5"/>
      <c r="L155" s="5"/>
      <c r="M155" s="5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</row>
    <row r="156" spans="2:185" x14ac:dyDescent="0.2">
      <c r="B156" s="2"/>
      <c r="C156" s="3"/>
      <c r="D156" s="7"/>
      <c r="E156" s="3"/>
      <c r="F156" s="3"/>
      <c r="G156" s="3"/>
      <c r="H156" s="3"/>
      <c r="I156" s="5"/>
      <c r="J156" s="5"/>
      <c r="K156" s="5"/>
      <c r="L156" s="5"/>
      <c r="M156" s="5"/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</row>
    <row r="157" spans="2:185" x14ac:dyDescent="0.2">
      <c r="B157" s="2"/>
      <c r="C157" s="3"/>
      <c r="D157" s="7"/>
      <c r="E157" s="3"/>
      <c r="F157" s="3"/>
      <c r="G157" s="3"/>
      <c r="H157" s="3"/>
      <c r="I157" s="5"/>
      <c r="J157" s="5"/>
      <c r="K157" s="5"/>
      <c r="L157" s="5"/>
      <c r="M157" s="5"/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</row>
    <row r="158" spans="2:185" x14ac:dyDescent="0.2">
      <c r="B158" s="2"/>
      <c r="C158" s="3"/>
      <c r="D158" s="7"/>
      <c r="E158" s="3"/>
      <c r="F158" s="3"/>
      <c r="G158" s="3"/>
      <c r="H158" s="3"/>
      <c r="I158" s="5"/>
      <c r="J158" s="5"/>
      <c r="K158" s="5"/>
      <c r="L158" s="5"/>
      <c r="M158" s="5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</row>
    <row r="159" spans="2:185" x14ac:dyDescent="0.2">
      <c r="B159" s="2"/>
      <c r="C159" s="3"/>
      <c r="D159" s="7"/>
      <c r="E159" s="3"/>
      <c r="F159" s="3"/>
      <c r="G159" s="3"/>
      <c r="H159" s="3"/>
      <c r="I159" s="5"/>
      <c r="J159" s="5"/>
      <c r="K159" s="5"/>
      <c r="L159" s="5"/>
      <c r="M159" s="5"/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</row>
    <row r="160" spans="2:185" x14ac:dyDescent="0.2">
      <c r="B160" s="2"/>
      <c r="C160" s="3"/>
      <c r="D160" s="7"/>
      <c r="E160" s="3"/>
      <c r="F160" s="3"/>
      <c r="G160" s="3"/>
      <c r="H160" s="3"/>
      <c r="I160" s="5"/>
      <c r="J160" s="5"/>
      <c r="K160" s="5"/>
      <c r="L160" s="5"/>
      <c r="M160" s="5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</row>
    <row r="161" spans="2:185" x14ac:dyDescent="0.2">
      <c r="B161" s="2"/>
      <c r="C161" s="3"/>
      <c r="D161" s="7"/>
      <c r="E161" s="3"/>
      <c r="F161" s="3"/>
      <c r="G161" s="3"/>
      <c r="H161" s="3"/>
      <c r="I161" s="5"/>
      <c r="J161" s="5"/>
      <c r="K161" s="5"/>
      <c r="L161" s="5"/>
      <c r="M161" s="5"/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</row>
    <row r="162" spans="2:185" x14ac:dyDescent="0.2">
      <c r="B162" s="2"/>
      <c r="C162" s="3"/>
      <c r="D162" s="7"/>
      <c r="E162" s="3"/>
      <c r="F162" s="3"/>
      <c r="G162" s="3"/>
      <c r="H162" s="3"/>
      <c r="I162" s="5"/>
      <c r="J162" s="5"/>
      <c r="K162" s="5"/>
      <c r="L162" s="5"/>
      <c r="M162" s="5"/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</row>
    <row r="163" spans="2:185" x14ac:dyDescent="0.2">
      <c r="B163" s="2"/>
      <c r="C163" s="3"/>
      <c r="D163" s="7"/>
      <c r="E163" s="3"/>
      <c r="F163" s="3"/>
      <c r="G163" s="3"/>
      <c r="H163" s="3"/>
      <c r="I163" s="5"/>
      <c r="J163" s="5"/>
      <c r="K163" s="5"/>
      <c r="L163" s="5"/>
      <c r="M163" s="5"/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</row>
    <row r="164" spans="2:185" x14ac:dyDescent="0.2">
      <c r="B164" s="2"/>
      <c r="C164" s="3"/>
      <c r="D164" s="7"/>
      <c r="E164" s="3"/>
      <c r="F164" s="3"/>
      <c r="G164" s="3"/>
      <c r="H164" s="3"/>
      <c r="I164" s="5"/>
      <c r="J164" s="5"/>
      <c r="K164" s="5"/>
      <c r="L164" s="5"/>
      <c r="M164" s="5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</row>
    <row r="165" spans="2:185" x14ac:dyDescent="0.2">
      <c r="B165" s="2"/>
      <c r="C165" s="3"/>
      <c r="D165" s="7"/>
      <c r="E165" s="3"/>
      <c r="F165" s="3"/>
      <c r="G165" s="3"/>
      <c r="H165" s="3"/>
      <c r="I165" s="5"/>
      <c r="J165" s="5"/>
      <c r="K165" s="5"/>
      <c r="L165" s="5"/>
      <c r="M165" s="5"/>
      <c r="N165" s="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</row>
    <row r="166" spans="2:185" x14ac:dyDescent="0.2">
      <c r="B166" s="2"/>
      <c r="C166" s="3"/>
      <c r="D166" s="7"/>
      <c r="E166" s="3"/>
      <c r="F166" s="3"/>
      <c r="G166" s="3"/>
      <c r="H166" s="3"/>
      <c r="I166" s="5"/>
      <c r="J166" s="5"/>
      <c r="K166" s="5"/>
      <c r="L166" s="5"/>
      <c r="M166" s="5"/>
      <c r="N166" s="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</row>
    <row r="167" spans="2:185" x14ac:dyDescent="0.2">
      <c r="B167" s="2"/>
      <c r="C167" s="3"/>
      <c r="D167" s="7"/>
      <c r="E167" s="3"/>
      <c r="F167" s="3"/>
      <c r="G167" s="3"/>
      <c r="H167" s="3"/>
      <c r="I167" s="5"/>
      <c r="J167" s="5"/>
      <c r="K167" s="5"/>
      <c r="L167" s="5"/>
      <c r="M167" s="5"/>
      <c r="N167" s="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</row>
    <row r="168" spans="2:185" x14ac:dyDescent="0.2">
      <c r="B168" s="2"/>
      <c r="C168" s="3"/>
      <c r="D168" s="7"/>
      <c r="E168" s="3"/>
      <c r="F168" s="3"/>
      <c r="G168" s="3"/>
      <c r="H168" s="3"/>
      <c r="I168" s="5"/>
      <c r="J168" s="5"/>
      <c r="K168" s="5"/>
      <c r="L168" s="5"/>
      <c r="M168" s="5"/>
      <c r="N168" s="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</row>
    <row r="169" spans="2:185" x14ac:dyDescent="0.2">
      <c r="B169" s="2"/>
      <c r="C169" s="3"/>
      <c r="D169" s="7"/>
      <c r="E169" s="3"/>
      <c r="F169" s="3"/>
      <c r="G169" s="3"/>
      <c r="H169" s="3"/>
      <c r="I169" s="5"/>
      <c r="J169" s="5"/>
      <c r="K169" s="5"/>
      <c r="L169" s="5"/>
      <c r="M169" s="5"/>
      <c r="N169" s="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</row>
    <row r="170" spans="2:185" x14ac:dyDescent="0.2">
      <c r="B170" s="2"/>
      <c r="C170" s="3"/>
      <c r="D170" s="7"/>
      <c r="E170" s="3"/>
      <c r="F170" s="3"/>
      <c r="G170" s="3"/>
      <c r="H170" s="3"/>
      <c r="I170" s="5"/>
      <c r="J170" s="5"/>
      <c r="K170" s="5"/>
      <c r="L170" s="5"/>
      <c r="M170" s="5"/>
      <c r="N170" s="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</row>
    <row r="171" spans="2:185" x14ac:dyDescent="0.2">
      <c r="B171" s="2"/>
      <c r="C171" s="3"/>
      <c r="D171" s="7"/>
      <c r="E171" s="3"/>
      <c r="F171" s="3"/>
      <c r="G171" s="3"/>
      <c r="H171" s="3"/>
      <c r="I171" s="5"/>
      <c r="J171" s="5"/>
      <c r="K171" s="5"/>
      <c r="L171" s="5"/>
      <c r="M171" s="5"/>
      <c r="N171" s="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</row>
    <row r="172" spans="2:185" x14ac:dyDescent="0.2">
      <c r="B172" s="2"/>
      <c r="C172" s="3"/>
      <c r="D172" s="7"/>
      <c r="E172" s="3"/>
      <c r="F172" s="3"/>
      <c r="G172" s="3"/>
      <c r="H172" s="3"/>
      <c r="I172" s="5"/>
      <c r="J172" s="5"/>
      <c r="K172" s="5"/>
      <c r="L172" s="5"/>
      <c r="M172" s="5"/>
      <c r="N172" s="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</row>
    <row r="173" spans="2:185" x14ac:dyDescent="0.2">
      <c r="B173" s="2"/>
      <c r="C173" s="3"/>
      <c r="D173" s="7"/>
      <c r="E173" s="3"/>
      <c r="F173" s="3"/>
      <c r="G173" s="3"/>
      <c r="H173" s="3"/>
      <c r="I173" s="5"/>
      <c r="J173" s="5"/>
      <c r="K173" s="5"/>
      <c r="L173" s="5"/>
      <c r="M173" s="5"/>
      <c r="N173" s="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</row>
    <row r="174" spans="2:185" x14ac:dyDescent="0.2">
      <c r="B174" s="2"/>
      <c r="C174" s="3"/>
      <c r="D174" s="7"/>
      <c r="E174" s="3"/>
      <c r="F174" s="3"/>
      <c r="G174" s="3"/>
      <c r="H174" s="3"/>
      <c r="I174" s="5"/>
      <c r="J174" s="5"/>
      <c r="K174" s="5"/>
      <c r="L174" s="5"/>
      <c r="M174" s="5"/>
      <c r="N174" s="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</row>
    <row r="175" spans="2:185" x14ac:dyDescent="0.2">
      <c r="B175" s="2"/>
      <c r="C175" s="3"/>
      <c r="D175" s="7"/>
      <c r="E175" s="3"/>
      <c r="F175" s="3"/>
      <c r="G175" s="3"/>
      <c r="H175" s="3"/>
      <c r="I175" s="5"/>
      <c r="J175" s="5"/>
      <c r="K175" s="5"/>
      <c r="L175" s="5"/>
      <c r="M175" s="5"/>
      <c r="N175" s="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</row>
    <row r="176" spans="2:185" x14ac:dyDescent="0.2">
      <c r="B176" s="2"/>
      <c r="C176" s="3"/>
      <c r="D176" s="7"/>
      <c r="E176" s="3"/>
      <c r="F176" s="3"/>
      <c r="G176" s="3"/>
      <c r="H176" s="3"/>
      <c r="I176" s="5"/>
      <c r="J176" s="5"/>
      <c r="K176" s="5"/>
      <c r="L176" s="5"/>
      <c r="M176" s="5"/>
      <c r="N176" s="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</row>
    <row r="177" spans="2:185" x14ac:dyDescent="0.2">
      <c r="B177" s="2"/>
      <c r="C177" s="3"/>
      <c r="D177" s="7"/>
      <c r="E177" s="3"/>
      <c r="F177" s="3"/>
      <c r="G177" s="3"/>
      <c r="H177" s="3"/>
      <c r="I177" s="5"/>
      <c r="J177" s="5"/>
      <c r="K177" s="5"/>
      <c r="L177" s="5"/>
      <c r="M177" s="5"/>
      <c r="N177" s="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</row>
    <row r="178" spans="2:185" x14ac:dyDescent="0.2">
      <c r="B178" s="2"/>
      <c r="C178" s="3"/>
      <c r="D178" s="7"/>
      <c r="E178" s="3"/>
      <c r="F178" s="3"/>
      <c r="G178" s="3"/>
      <c r="H178" s="3"/>
      <c r="I178" s="5"/>
      <c r="J178" s="5"/>
      <c r="K178" s="5"/>
      <c r="L178" s="5"/>
      <c r="M178" s="5"/>
      <c r="N178" s="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</row>
    <row r="179" spans="2:185" x14ac:dyDescent="0.2">
      <c r="B179" s="2"/>
      <c r="C179" s="3"/>
      <c r="D179" s="7"/>
      <c r="E179" s="3"/>
      <c r="F179" s="3"/>
      <c r="G179" s="3"/>
      <c r="H179" s="3"/>
      <c r="I179" s="5"/>
      <c r="J179" s="5"/>
      <c r="K179" s="5"/>
      <c r="L179" s="5"/>
      <c r="M179" s="5"/>
      <c r="N179" s="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</row>
    <row r="180" spans="2:185" x14ac:dyDescent="0.2">
      <c r="B180" s="2"/>
      <c r="C180" s="3"/>
      <c r="D180" s="7"/>
      <c r="E180" s="3"/>
      <c r="F180" s="3"/>
      <c r="G180" s="3"/>
      <c r="H180" s="3"/>
      <c r="I180" s="5"/>
      <c r="J180" s="5"/>
      <c r="K180" s="5"/>
      <c r="L180" s="5"/>
      <c r="M180" s="5"/>
      <c r="N180" s="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</row>
    <row r="181" spans="2:185" x14ac:dyDescent="0.2">
      <c r="B181" s="2"/>
      <c r="C181" s="3"/>
      <c r="D181" s="7"/>
      <c r="E181" s="3"/>
      <c r="F181" s="3"/>
      <c r="G181" s="3"/>
      <c r="H181" s="3"/>
      <c r="I181" s="5"/>
      <c r="J181" s="5"/>
      <c r="K181" s="5"/>
      <c r="L181" s="5"/>
      <c r="M181" s="5"/>
      <c r="N181" s="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</row>
    <row r="182" spans="2:185" x14ac:dyDescent="0.2">
      <c r="B182" s="2"/>
      <c r="C182" s="3"/>
      <c r="D182" s="7"/>
      <c r="E182" s="3"/>
      <c r="F182" s="3"/>
      <c r="G182" s="3"/>
      <c r="H182" s="3"/>
      <c r="I182" s="5"/>
      <c r="J182" s="5"/>
      <c r="K182" s="5"/>
      <c r="L182" s="5"/>
      <c r="M182" s="5"/>
      <c r="N182" s="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</row>
    <row r="183" spans="2:185" x14ac:dyDescent="0.2">
      <c r="B183" s="2"/>
      <c r="C183" s="3"/>
      <c r="D183" s="7"/>
      <c r="E183" s="3"/>
      <c r="F183" s="3"/>
      <c r="G183" s="3"/>
      <c r="H183" s="3"/>
      <c r="I183" s="5"/>
      <c r="J183" s="5"/>
      <c r="K183" s="5"/>
      <c r="L183" s="5"/>
      <c r="M183" s="5"/>
      <c r="N183" s="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</row>
    <row r="184" spans="2:185" x14ac:dyDescent="0.2">
      <c r="B184" s="2"/>
      <c r="C184" s="3"/>
      <c r="D184" s="7"/>
      <c r="E184" s="3"/>
      <c r="F184" s="3"/>
      <c r="G184" s="3"/>
      <c r="H184" s="3"/>
      <c r="I184" s="5"/>
      <c r="J184" s="5"/>
      <c r="K184" s="5"/>
      <c r="L184" s="5"/>
      <c r="M184" s="5"/>
      <c r="N184" s="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</row>
    <row r="185" spans="2:185" x14ac:dyDescent="0.2">
      <c r="B185" s="2"/>
      <c r="C185" s="3"/>
      <c r="D185" s="7"/>
      <c r="E185" s="3"/>
      <c r="F185" s="3"/>
      <c r="G185" s="3"/>
      <c r="H185" s="3"/>
      <c r="I185" s="5"/>
      <c r="J185" s="5"/>
      <c r="K185" s="5"/>
      <c r="L185" s="5"/>
      <c r="M185" s="5"/>
      <c r="N185" s="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</row>
    <row r="186" spans="2:185" x14ac:dyDescent="0.2">
      <c r="B186" s="2"/>
      <c r="C186" s="3"/>
      <c r="D186" s="7"/>
      <c r="E186" s="3"/>
      <c r="F186" s="3"/>
      <c r="G186" s="3"/>
      <c r="H186" s="3"/>
      <c r="I186" s="5"/>
      <c r="J186" s="5"/>
      <c r="K186" s="5"/>
      <c r="L186" s="5"/>
      <c r="M186" s="5"/>
      <c r="N186" s="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</row>
    <row r="187" spans="2:185" x14ac:dyDescent="0.2">
      <c r="B187" s="2"/>
      <c r="C187" s="3"/>
      <c r="D187" s="7"/>
      <c r="E187" s="3"/>
      <c r="F187" s="3"/>
      <c r="G187" s="3"/>
      <c r="H187" s="3"/>
      <c r="I187" s="5"/>
      <c r="J187" s="5"/>
      <c r="K187" s="5"/>
      <c r="L187" s="5"/>
      <c r="M187" s="5"/>
      <c r="N187" s="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</row>
    <row r="188" spans="2:185" x14ac:dyDescent="0.2">
      <c r="B188" s="2"/>
      <c r="C188" s="3"/>
      <c r="D188" s="7"/>
      <c r="E188" s="3"/>
      <c r="F188" s="3"/>
      <c r="G188" s="3"/>
      <c r="H188" s="3"/>
      <c r="I188" s="5"/>
      <c r="J188" s="5"/>
      <c r="K188" s="5"/>
      <c r="L188" s="5"/>
      <c r="M188" s="5"/>
      <c r="N188" s="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</row>
    <row r="189" spans="2:185" x14ac:dyDescent="0.2">
      <c r="B189" s="2"/>
      <c r="C189" s="3"/>
      <c r="D189" s="7"/>
      <c r="E189" s="3"/>
      <c r="F189" s="3"/>
      <c r="G189" s="3"/>
      <c r="H189" s="3"/>
      <c r="I189" s="5"/>
      <c r="J189" s="5"/>
      <c r="K189" s="5"/>
      <c r="L189" s="5"/>
      <c r="M189" s="5"/>
      <c r="N189" s="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</row>
    <row r="190" spans="2:185" x14ac:dyDescent="0.2">
      <c r="B190" s="2"/>
      <c r="C190" s="3"/>
      <c r="D190" s="7"/>
      <c r="E190" s="3"/>
      <c r="F190" s="3"/>
      <c r="G190" s="3"/>
      <c r="H190" s="3"/>
      <c r="I190" s="5"/>
      <c r="J190" s="5"/>
      <c r="K190" s="5"/>
      <c r="L190" s="5"/>
      <c r="M190" s="5"/>
      <c r="N190" s="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</row>
    <row r="191" spans="2:185" x14ac:dyDescent="0.2">
      <c r="B191" s="2"/>
      <c r="C191" s="3"/>
      <c r="D191" s="7"/>
      <c r="E191" s="3"/>
      <c r="F191" s="3"/>
      <c r="G191" s="3"/>
      <c r="H191" s="3"/>
      <c r="I191" s="5"/>
      <c r="J191" s="5"/>
      <c r="K191" s="5"/>
      <c r="L191" s="5"/>
      <c r="M191" s="5"/>
      <c r="N191" s="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</row>
    <row r="192" spans="2:185" x14ac:dyDescent="0.2">
      <c r="B192" s="2"/>
      <c r="C192" s="3"/>
      <c r="D192" s="7"/>
      <c r="E192" s="3"/>
      <c r="F192" s="3"/>
      <c r="G192" s="3"/>
      <c r="H192" s="3"/>
      <c r="I192" s="5"/>
      <c r="J192" s="5"/>
      <c r="K192" s="5"/>
      <c r="L192" s="5"/>
      <c r="M192" s="5"/>
      <c r="N192" s="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</row>
    <row r="193" spans="2:185" x14ac:dyDescent="0.2">
      <c r="B193" s="2"/>
      <c r="C193" s="3"/>
      <c r="D193" s="7"/>
      <c r="E193" s="3"/>
      <c r="F193" s="3"/>
      <c r="G193" s="3"/>
      <c r="H193" s="3"/>
      <c r="I193" s="5"/>
      <c r="J193" s="5"/>
      <c r="K193" s="5"/>
      <c r="L193" s="5"/>
      <c r="M193" s="5"/>
      <c r="N193" s="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</row>
    <row r="194" spans="2:185" x14ac:dyDescent="0.2">
      <c r="B194" s="2"/>
      <c r="C194" s="3"/>
      <c r="D194" s="7"/>
      <c r="E194" s="3"/>
      <c r="F194" s="3"/>
      <c r="G194" s="3"/>
      <c r="H194" s="3"/>
      <c r="I194" s="5"/>
      <c r="J194" s="5"/>
      <c r="K194" s="5"/>
      <c r="L194" s="5"/>
      <c r="M194" s="5"/>
      <c r="N194" s="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</row>
    <row r="195" spans="2:185" x14ac:dyDescent="0.2">
      <c r="B195" s="2"/>
      <c r="C195" s="3"/>
      <c r="D195" s="7"/>
      <c r="E195" s="3"/>
      <c r="F195" s="3"/>
      <c r="G195" s="3"/>
      <c r="H195" s="3"/>
      <c r="I195" s="5"/>
      <c r="J195" s="5"/>
      <c r="K195" s="5"/>
      <c r="L195" s="5"/>
      <c r="M195" s="5"/>
      <c r="N195" s="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</row>
    <row r="196" spans="2:185" x14ac:dyDescent="0.2">
      <c r="B196" s="2"/>
      <c r="C196" s="3"/>
      <c r="D196" s="7"/>
      <c r="E196" s="3"/>
      <c r="F196" s="3"/>
      <c r="G196" s="3"/>
      <c r="H196" s="3"/>
      <c r="I196" s="5"/>
      <c r="J196" s="5"/>
      <c r="K196" s="5"/>
      <c r="L196" s="5"/>
      <c r="M196" s="5"/>
      <c r="N196" s="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</row>
    <row r="197" spans="2:185" x14ac:dyDescent="0.2">
      <c r="B197" s="2"/>
      <c r="C197" s="3"/>
      <c r="D197" s="7"/>
      <c r="E197" s="3"/>
      <c r="F197" s="3"/>
      <c r="G197" s="3"/>
      <c r="H197" s="3"/>
      <c r="I197" s="5"/>
      <c r="J197" s="5"/>
      <c r="K197" s="5"/>
      <c r="L197" s="5"/>
      <c r="M197" s="5"/>
      <c r="N197" s="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</row>
    <row r="198" spans="2:185" x14ac:dyDescent="0.2">
      <c r="B198" s="2"/>
      <c r="C198" s="3"/>
      <c r="D198" s="7"/>
      <c r="E198" s="3"/>
      <c r="F198" s="3"/>
      <c r="G198" s="3"/>
      <c r="H198" s="3"/>
      <c r="I198" s="5"/>
      <c r="J198" s="5"/>
      <c r="K198" s="5"/>
      <c r="L198" s="5"/>
      <c r="M198" s="5"/>
      <c r="N198" s="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</row>
    <row r="199" spans="2:185" x14ac:dyDescent="0.2">
      <c r="B199" s="2"/>
      <c r="C199" s="3"/>
      <c r="D199" s="7"/>
      <c r="E199" s="3"/>
      <c r="F199" s="3"/>
      <c r="G199" s="3"/>
      <c r="H199" s="3"/>
      <c r="I199" s="5"/>
      <c r="J199" s="5"/>
      <c r="K199" s="5"/>
      <c r="L199" s="5"/>
      <c r="M199" s="5"/>
      <c r="N199" s="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</row>
    <row r="200" spans="2:185" x14ac:dyDescent="0.2">
      <c r="B200" s="2"/>
      <c r="C200" s="3"/>
      <c r="D200" s="7"/>
      <c r="E200" s="3"/>
      <c r="F200" s="3"/>
      <c r="G200" s="3"/>
      <c r="H200" s="3"/>
      <c r="I200" s="5"/>
      <c r="J200" s="5"/>
      <c r="K200" s="5"/>
      <c r="L200" s="5"/>
      <c r="M200" s="5"/>
      <c r="N200" s="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</row>
    <row r="201" spans="2:185" x14ac:dyDescent="0.2">
      <c r="B201" s="2"/>
      <c r="C201" s="3"/>
      <c r="D201" s="7"/>
      <c r="E201" s="3"/>
      <c r="F201" s="3"/>
      <c r="G201" s="3"/>
      <c r="H201" s="3"/>
      <c r="I201" s="5"/>
      <c r="J201" s="5"/>
      <c r="K201" s="5"/>
      <c r="L201" s="5"/>
      <c r="M201" s="5"/>
      <c r="N201" s="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</row>
    <row r="202" spans="2:185" x14ac:dyDescent="0.2">
      <c r="B202" s="2"/>
      <c r="C202" s="3"/>
      <c r="D202" s="7"/>
      <c r="E202" s="3"/>
      <c r="F202" s="3"/>
      <c r="G202" s="3"/>
      <c r="H202" s="3"/>
      <c r="I202" s="5"/>
      <c r="J202" s="5"/>
      <c r="K202" s="5"/>
      <c r="L202" s="5"/>
      <c r="M202" s="5"/>
      <c r="N202" s="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</row>
    <row r="203" spans="2:185" x14ac:dyDescent="0.2">
      <c r="B203" s="2"/>
      <c r="C203" s="3"/>
      <c r="D203" s="7"/>
      <c r="E203" s="3"/>
      <c r="F203" s="3"/>
      <c r="G203" s="3"/>
      <c r="H203" s="3"/>
      <c r="I203" s="5"/>
      <c r="J203" s="5"/>
      <c r="K203" s="5"/>
      <c r="L203" s="5"/>
      <c r="M203" s="5"/>
      <c r="N203" s="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</row>
    <row r="204" spans="2:185" x14ac:dyDescent="0.2">
      <c r="B204" s="2"/>
      <c r="C204" s="3"/>
      <c r="D204" s="7"/>
      <c r="E204" s="3"/>
      <c r="F204" s="3"/>
      <c r="G204" s="3"/>
      <c r="H204" s="3"/>
      <c r="I204" s="5"/>
      <c r="J204" s="5"/>
      <c r="K204" s="5"/>
      <c r="L204" s="5"/>
      <c r="M204" s="5"/>
      <c r="N204" s="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</row>
    <row r="205" spans="2:185" x14ac:dyDescent="0.2">
      <c r="B205" s="2"/>
      <c r="C205" s="3"/>
      <c r="D205" s="7"/>
      <c r="E205" s="3"/>
      <c r="F205" s="3"/>
      <c r="G205" s="3"/>
      <c r="H205" s="3"/>
      <c r="I205" s="5"/>
      <c r="J205" s="5"/>
      <c r="K205" s="5"/>
      <c r="L205" s="5"/>
      <c r="M205" s="5"/>
      <c r="N205" s="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</row>
    <row r="206" spans="2:185" x14ac:dyDescent="0.2">
      <c r="B206" s="2"/>
      <c r="C206" s="3"/>
      <c r="D206" s="7"/>
      <c r="E206" s="3"/>
      <c r="F206" s="3"/>
      <c r="G206" s="3"/>
      <c r="H206" s="3"/>
      <c r="I206" s="5"/>
      <c r="J206" s="5"/>
      <c r="K206" s="5"/>
      <c r="L206" s="5"/>
      <c r="M206" s="5"/>
      <c r="N206" s="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</row>
    <row r="207" spans="2:185" x14ac:dyDescent="0.2">
      <c r="B207" s="2"/>
      <c r="C207" s="3"/>
      <c r="D207" s="7"/>
      <c r="E207" s="3"/>
      <c r="F207" s="3"/>
      <c r="G207" s="3"/>
      <c r="H207" s="3"/>
      <c r="I207" s="5"/>
      <c r="J207" s="5"/>
      <c r="K207" s="5"/>
      <c r="L207" s="5"/>
      <c r="M207" s="5"/>
      <c r="N207" s="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</row>
    <row r="208" spans="2:185" x14ac:dyDescent="0.2">
      <c r="B208" s="2"/>
      <c r="C208" s="3"/>
      <c r="D208" s="7"/>
      <c r="E208" s="3"/>
      <c r="F208" s="3"/>
      <c r="G208" s="3"/>
      <c r="H208" s="3"/>
      <c r="I208" s="5"/>
      <c r="J208" s="5"/>
      <c r="K208" s="5"/>
      <c r="L208" s="5"/>
      <c r="M208" s="5"/>
      <c r="N208" s="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</row>
    <row r="209" spans="2:185" x14ac:dyDescent="0.2">
      <c r="B209" s="2"/>
      <c r="C209" s="3"/>
      <c r="D209" s="7"/>
      <c r="E209" s="3"/>
      <c r="F209" s="3"/>
      <c r="G209" s="3"/>
      <c r="H209" s="3"/>
      <c r="I209" s="5"/>
      <c r="J209" s="5"/>
      <c r="K209" s="5"/>
      <c r="L209" s="5"/>
      <c r="M209" s="5"/>
      <c r="N209" s="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</row>
    <row r="210" spans="2:185" x14ac:dyDescent="0.2">
      <c r="B210" s="2"/>
      <c r="C210" s="3"/>
      <c r="D210" s="7"/>
      <c r="E210" s="3"/>
      <c r="F210" s="3"/>
      <c r="G210" s="3"/>
      <c r="H210" s="3"/>
      <c r="I210" s="5"/>
      <c r="J210" s="5"/>
      <c r="K210" s="5"/>
      <c r="L210" s="5"/>
      <c r="M210" s="5"/>
      <c r="N210" s="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</row>
    <row r="211" spans="2:185" x14ac:dyDescent="0.2">
      <c r="B211" s="2"/>
      <c r="C211" s="3"/>
      <c r="D211" s="7"/>
      <c r="E211" s="3"/>
      <c r="F211" s="3"/>
      <c r="G211" s="3"/>
      <c r="H211" s="3"/>
      <c r="I211" s="5"/>
      <c r="J211" s="5"/>
      <c r="K211" s="5"/>
      <c r="L211" s="5"/>
      <c r="M211" s="5"/>
      <c r="N211" s="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</row>
    <row r="212" spans="2:185" x14ac:dyDescent="0.2">
      <c r="B212" s="2"/>
      <c r="C212" s="3"/>
      <c r="D212" s="7"/>
      <c r="E212" s="3"/>
      <c r="F212" s="3"/>
      <c r="G212" s="3"/>
      <c r="H212" s="3"/>
      <c r="I212" s="5"/>
      <c r="J212" s="5"/>
      <c r="K212" s="5"/>
      <c r="L212" s="5"/>
      <c r="M212" s="5"/>
      <c r="N212" s="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</row>
    <row r="213" spans="2:185" x14ac:dyDescent="0.2">
      <c r="B213" s="2"/>
      <c r="C213" s="3"/>
      <c r="D213" s="7"/>
      <c r="E213" s="3"/>
      <c r="F213" s="3"/>
      <c r="G213" s="3"/>
      <c r="H213" s="3"/>
      <c r="I213" s="5"/>
      <c r="J213" s="5"/>
      <c r="K213" s="5"/>
      <c r="L213" s="5"/>
      <c r="M213" s="5"/>
      <c r="N213" s="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</row>
    <row r="214" spans="2:185" x14ac:dyDescent="0.2">
      <c r="B214" s="2"/>
      <c r="C214" s="3"/>
      <c r="D214" s="7"/>
      <c r="E214" s="3"/>
      <c r="F214" s="3"/>
      <c r="G214" s="3"/>
      <c r="H214" s="3"/>
      <c r="I214" s="5"/>
      <c r="J214" s="5"/>
      <c r="K214" s="5"/>
      <c r="L214" s="5"/>
      <c r="M214" s="5"/>
      <c r="N214" s="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</row>
    <row r="215" spans="2:185" x14ac:dyDescent="0.2">
      <c r="B215" s="2"/>
      <c r="C215" s="3"/>
      <c r="D215" s="7"/>
      <c r="E215" s="3"/>
      <c r="F215" s="3"/>
      <c r="G215" s="3"/>
      <c r="H215" s="3"/>
      <c r="I215" s="5"/>
      <c r="J215" s="5"/>
      <c r="K215" s="5"/>
      <c r="L215" s="5"/>
      <c r="M215" s="5"/>
      <c r="N215" s="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</row>
    <row r="216" spans="2:185" x14ac:dyDescent="0.2">
      <c r="B216" s="2"/>
      <c r="C216" s="3"/>
      <c r="D216" s="7"/>
      <c r="E216" s="3"/>
      <c r="F216" s="3"/>
      <c r="G216" s="3"/>
      <c r="H216" s="3"/>
      <c r="I216" s="5"/>
      <c r="J216" s="5"/>
      <c r="K216" s="5"/>
      <c r="L216" s="5"/>
      <c r="M216" s="5"/>
      <c r="N216" s="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</row>
    <row r="217" spans="2:185" x14ac:dyDescent="0.2">
      <c r="B217" s="2"/>
      <c r="C217" s="3"/>
      <c r="D217" s="7"/>
      <c r="E217" s="3"/>
      <c r="F217" s="3"/>
      <c r="G217" s="3"/>
      <c r="H217" s="3"/>
      <c r="I217" s="5"/>
      <c r="J217" s="5"/>
      <c r="K217" s="5"/>
      <c r="L217" s="5"/>
      <c r="M217" s="5"/>
      <c r="N217" s="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</row>
    <row r="218" spans="2:185" x14ac:dyDescent="0.2">
      <c r="B218" s="2"/>
      <c r="C218" s="3"/>
      <c r="D218" s="7"/>
      <c r="E218" s="3"/>
      <c r="F218" s="3"/>
      <c r="G218" s="3"/>
      <c r="H218" s="3"/>
      <c r="I218" s="5"/>
      <c r="J218" s="5"/>
      <c r="K218" s="5"/>
      <c r="L218" s="5"/>
      <c r="M218" s="5"/>
      <c r="N218" s="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</row>
    <row r="219" spans="2:185" x14ac:dyDescent="0.2">
      <c r="B219" s="2"/>
      <c r="C219" s="3"/>
      <c r="D219" s="7"/>
      <c r="E219" s="3"/>
      <c r="F219" s="3"/>
      <c r="G219" s="3"/>
      <c r="H219" s="3"/>
      <c r="I219" s="5"/>
      <c r="J219" s="5"/>
      <c r="K219" s="5"/>
      <c r="L219" s="5"/>
      <c r="M219" s="5"/>
      <c r="N219" s="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</row>
    <row r="220" spans="2:185" x14ac:dyDescent="0.2">
      <c r="B220" s="2"/>
      <c r="C220" s="3"/>
      <c r="D220" s="7"/>
      <c r="E220" s="3"/>
      <c r="F220" s="3"/>
      <c r="G220" s="3"/>
      <c r="H220" s="3"/>
      <c r="I220" s="5"/>
      <c r="J220" s="5"/>
      <c r="K220" s="5"/>
      <c r="L220" s="5"/>
      <c r="M220" s="5"/>
      <c r="N220" s="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</row>
    <row r="221" spans="2:185" x14ac:dyDescent="0.2">
      <c r="B221" s="2"/>
      <c r="C221" s="3"/>
      <c r="D221" s="7"/>
      <c r="E221" s="3"/>
      <c r="F221" s="3"/>
      <c r="G221" s="3"/>
      <c r="H221" s="3"/>
      <c r="I221" s="5"/>
      <c r="J221" s="5"/>
      <c r="K221" s="5"/>
      <c r="L221" s="5"/>
      <c r="M221" s="5"/>
      <c r="N221" s="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</row>
    <row r="222" spans="2:185" x14ac:dyDescent="0.2">
      <c r="B222" s="2"/>
      <c r="C222" s="3"/>
      <c r="D222" s="7"/>
      <c r="E222" s="3"/>
      <c r="F222" s="3"/>
      <c r="G222" s="3"/>
      <c r="H222" s="3"/>
      <c r="I222" s="5"/>
      <c r="J222" s="5"/>
      <c r="K222" s="5"/>
      <c r="L222" s="5"/>
      <c r="M222" s="5"/>
      <c r="N222" s="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</row>
    <row r="223" spans="2:185" x14ac:dyDescent="0.2">
      <c r="B223" s="2"/>
      <c r="C223" s="3"/>
      <c r="D223" s="7"/>
      <c r="E223" s="3"/>
      <c r="F223" s="3"/>
      <c r="G223" s="3"/>
      <c r="H223" s="3"/>
      <c r="I223" s="5"/>
      <c r="J223" s="5"/>
      <c r="K223" s="5"/>
      <c r="L223" s="5"/>
      <c r="M223" s="5"/>
      <c r="N223" s="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</row>
    <row r="224" spans="2:185" x14ac:dyDescent="0.2">
      <c r="B224" s="2"/>
      <c r="C224" s="3"/>
      <c r="D224" s="7"/>
      <c r="E224" s="3"/>
      <c r="F224" s="3"/>
      <c r="G224" s="3"/>
      <c r="H224" s="3"/>
      <c r="I224" s="5"/>
      <c r="J224" s="5"/>
      <c r="K224" s="5"/>
      <c r="L224" s="5"/>
      <c r="M224" s="5"/>
      <c r="N224" s="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</row>
    <row r="225" spans="2:185" x14ac:dyDescent="0.2">
      <c r="B225" s="2"/>
      <c r="C225" s="3"/>
      <c r="D225" s="7"/>
      <c r="E225" s="3"/>
      <c r="F225" s="3"/>
      <c r="G225" s="3"/>
      <c r="H225" s="3"/>
      <c r="I225" s="5"/>
      <c r="J225" s="5"/>
      <c r="K225" s="5"/>
      <c r="L225" s="5"/>
      <c r="M225" s="5"/>
      <c r="N225" s="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</row>
    <row r="226" spans="2:185" x14ac:dyDescent="0.2">
      <c r="B226" s="2"/>
      <c r="C226" s="3"/>
      <c r="D226" s="7"/>
      <c r="E226" s="3"/>
      <c r="F226" s="3"/>
      <c r="G226" s="3"/>
      <c r="H226" s="3"/>
      <c r="I226" s="5"/>
      <c r="J226" s="5"/>
      <c r="K226" s="5"/>
      <c r="L226" s="5"/>
      <c r="M226" s="5"/>
      <c r="N226" s="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</row>
    <row r="227" spans="2:185" x14ac:dyDescent="0.2">
      <c r="B227" s="2"/>
      <c r="C227" s="3"/>
      <c r="D227" s="7"/>
      <c r="E227" s="3"/>
      <c r="F227" s="3"/>
      <c r="G227" s="3"/>
      <c r="H227" s="3"/>
      <c r="I227" s="5"/>
      <c r="J227" s="5"/>
      <c r="K227" s="5"/>
      <c r="L227" s="5"/>
      <c r="M227" s="5"/>
      <c r="N227" s="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</row>
    <row r="228" spans="2:185" x14ac:dyDescent="0.2">
      <c r="B228" s="2"/>
      <c r="C228" s="3"/>
      <c r="D228" s="7"/>
      <c r="E228" s="3"/>
      <c r="F228" s="3"/>
      <c r="G228" s="3"/>
      <c r="H228" s="3"/>
      <c r="I228" s="5"/>
      <c r="J228" s="5"/>
      <c r="K228" s="5"/>
      <c r="L228" s="5"/>
      <c r="M228" s="5"/>
      <c r="N228" s="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</row>
    <row r="229" spans="2:185" x14ac:dyDescent="0.2">
      <c r="B229" s="2"/>
      <c r="C229" s="3"/>
      <c r="D229" s="7"/>
      <c r="E229" s="3"/>
      <c r="F229" s="3"/>
      <c r="G229" s="3"/>
      <c r="H229" s="3"/>
      <c r="I229" s="5"/>
      <c r="J229" s="5"/>
      <c r="K229" s="5"/>
      <c r="L229" s="5"/>
      <c r="M229" s="5"/>
      <c r="N229" s="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</row>
    <row r="230" spans="2:185" x14ac:dyDescent="0.2">
      <c r="B230" s="2"/>
      <c r="C230" s="3"/>
      <c r="D230" s="7"/>
      <c r="E230" s="3"/>
      <c r="F230" s="3"/>
      <c r="G230" s="3"/>
      <c r="H230" s="3"/>
      <c r="I230" s="5"/>
      <c r="J230" s="5"/>
      <c r="K230" s="5"/>
      <c r="L230" s="5"/>
      <c r="M230" s="5"/>
      <c r="N230" s="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</row>
    <row r="231" spans="2:185" x14ac:dyDescent="0.2">
      <c r="B231" s="2"/>
      <c r="C231" s="3"/>
      <c r="D231" s="7"/>
      <c r="E231" s="3"/>
      <c r="F231" s="3"/>
      <c r="G231" s="3"/>
      <c r="H231" s="3"/>
      <c r="I231" s="5"/>
      <c r="J231" s="5"/>
      <c r="K231" s="5"/>
      <c r="L231" s="5"/>
      <c r="M231" s="5"/>
      <c r="N231" s="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</row>
    <row r="232" spans="2:185" x14ac:dyDescent="0.2">
      <c r="B232" s="2"/>
      <c r="C232" s="3"/>
      <c r="D232" s="7"/>
      <c r="E232" s="3"/>
      <c r="F232" s="3"/>
      <c r="G232" s="3"/>
      <c r="H232" s="3"/>
      <c r="I232" s="5"/>
      <c r="J232" s="5"/>
      <c r="K232" s="5"/>
      <c r="L232" s="5"/>
      <c r="M232" s="5"/>
      <c r="N232" s="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</row>
    <row r="233" spans="2:185" x14ac:dyDescent="0.2">
      <c r="B233" s="2"/>
      <c r="C233" s="3"/>
      <c r="D233" s="7"/>
      <c r="E233" s="3"/>
      <c r="F233" s="3"/>
      <c r="G233" s="3"/>
      <c r="H233" s="3"/>
      <c r="I233" s="5"/>
      <c r="J233" s="5"/>
      <c r="K233" s="5"/>
      <c r="L233" s="5"/>
      <c r="M233" s="5"/>
      <c r="N233" s="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</row>
    <row r="234" spans="2:185" x14ac:dyDescent="0.2">
      <c r="B234" s="2"/>
      <c r="C234" s="3"/>
      <c r="D234" s="7"/>
      <c r="E234" s="3"/>
      <c r="F234" s="3"/>
      <c r="G234" s="3"/>
      <c r="H234" s="3"/>
      <c r="I234" s="5"/>
      <c r="J234" s="5"/>
      <c r="K234" s="5"/>
      <c r="L234" s="5"/>
      <c r="M234" s="5"/>
      <c r="N234" s="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</row>
    <row r="235" spans="2:185" x14ac:dyDescent="0.2">
      <c r="B235" s="2"/>
      <c r="C235" s="3"/>
      <c r="D235" s="7"/>
      <c r="E235" s="3"/>
      <c r="F235" s="3"/>
      <c r="G235" s="3"/>
      <c r="H235" s="3"/>
      <c r="I235" s="5"/>
      <c r="J235" s="5"/>
      <c r="K235" s="5"/>
      <c r="L235" s="5"/>
      <c r="M235" s="5"/>
      <c r="N235" s="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</row>
    <row r="236" spans="2:185" x14ac:dyDescent="0.2">
      <c r="B236" s="2"/>
      <c r="C236" s="3"/>
      <c r="D236" s="7"/>
      <c r="E236" s="3"/>
      <c r="F236" s="3"/>
      <c r="G236" s="3"/>
      <c r="H236" s="3"/>
      <c r="I236" s="5"/>
      <c r="J236" s="5"/>
      <c r="K236" s="5"/>
      <c r="L236" s="5"/>
      <c r="M236" s="5"/>
      <c r="N236" s="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</row>
    <row r="237" spans="2:185" x14ac:dyDescent="0.2">
      <c r="B237" s="2"/>
      <c r="C237" s="3"/>
      <c r="D237" s="7"/>
      <c r="E237" s="3"/>
      <c r="F237" s="3"/>
      <c r="G237" s="3"/>
      <c r="H237" s="3"/>
      <c r="I237" s="5"/>
      <c r="J237" s="5"/>
      <c r="K237" s="5"/>
      <c r="L237" s="5"/>
      <c r="M237" s="5"/>
      <c r="N237" s="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</row>
    <row r="238" spans="2:185" x14ac:dyDescent="0.2">
      <c r="B238" s="2"/>
      <c r="C238" s="3"/>
      <c r="D238" s="7"/>
      <c r="E238" s="3"/>
      <c r="F238" s="3"/>
      <c r="G238" s="3"/>
      <c r="H238" s="3"/>
      <c r="I238" s="5"/>
      <c r="J238" s="5"/>
      <c r="K238" s="5"/>
      <c r="L238" s="5"/>
      <c r="M238" s="5"/>
      <c r="N238" s="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</row>
    <row r="239" spans="2:185" x14ac:dyDescent="0.2">
      <c r="B239" s="2"/>
      <c r="C239" s="3"/>
      <c r="D239" s="7"/>
      <c r="E239" s="3"/>
      <c r="F239" s="3"/>
      <c r="G239" s="3"/>
      <c r="H239" s="3"/>
      <c r="I239" s="5"/>
      <c r="J239" s="5"/>
      <c r="K239" s="5"/>
      <c r="L239" s="5"/>
      <c r="M239" s="5"/>
      <c r="N239" s="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</row>
    <row r="240" spans="2:185" x14ac:dyDescent="0.2">
      <c r="B240" s="2"/>
      <c r="C240" s="3"/>
      <c r="D240" s="7"/>
      <c r="E240" s="3"/>
      <c r="F240" s="3"/>
      <c r="G240" s="3"/>
      <c r="H240" s="3"/>
      <c r="I240" s="5"/>
      <c r="J240" s="5"/>
      <c r="K240" s="5"/>
      <c r="L240" s="5"/>
      <c r="M240" s="5"/>
      <c r="N240" s="6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</row>
    <row r="241" spans="2:185" x14ac:dyDescent="0.2">
      <c r="B241" s="2"/>
      <c r="C241" s="3"/>
      <c r="D241" s="7"/>
      <c r="E241" s="3"/>
      <c r="F241" s="3"/>
      <c r="G241" s="3"/>
      <c r="H241" s="3"/>
      <c r="I241" s="5"/>
      <c r="J241" s="5"/>
      <c r="K241" s="5"/>
      <c r="L241" s="5"/>
      <c r="M241" s="5"/>
      <c r="N241" s="6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</row>
    <row r="242" spans="2:185" x14ac:dyDescent="0.2">
      <c r="B242" s="2"/>
      <c r="C242" s="3"/>
      <c r="D242" s="7"/>
      <c r="E242" s="3"/>
      <c r="F242" s="3"/>
      <c r="G242" s="3"/>
      <c r="H242" s="3"/>
      <c r="I242" s="5"/>
      <c r="J242" s="5"/>
      <c r="K242" s="5"/>
      <c r="L242" s="5"/>
      <c r="M242" s="5"/>
      <c r="N242" s="6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</row>
    <row r="243" spans="2:185" x14ac:dyDescent="0.2">
      <c r="B243" s="2"/>
      <c r="C243" s="3"/>
      <c r="D243" s="7"/>
      <c r="E243" s="3"/>
      <c r="F243" s="3"/>
      <c r="G243" s="3"/>
      <c r="H243" s="3"/>
      <c r="I243" s="5"/>
      <c r="J243" s="5"/>
      <c r="K243" s="5"/>
      <c r="L243" s="5"/>
      <c r="M243" s="5"/>
      <c r="N243" s="6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</row>
    <row r="244" spans="2:185" x14ac:dyDescent="0.2">
      <c r="B244" s="2"/>
      <c r="C244" s="3"/>
      <c r="D244" s="7"/>
      <c r="E244" s="3"/>
      <c r="F244" s="3"/>
      <c r="G244" s="3"/>
      <c r="H244" s="3"/>
      <c r="I244" s="5"/>
      <c r="J244" s="5"/>
      <c r="K244" s="5"/>
      <c r="L244" s="5"/>
      <c r="M244" s="5"/>
      <c r="N244" s="6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</row>
    <row r="245" spans="2:185" x14ac:dyDescent="0.2">
      <c r="B245" s="2"/>
      <c r="C245" s="3"/>
      <c r="D245" s="7"/>
      <c r="E245" s="3"/>
      <c r="F245" s="3"/>
      <c r="G245" s="3"/>
      <c r="H245" s="3"/>
      <c r="I245" s="5"/>
      <c r="J245" s="5"/>
      <c r="K245" s="5"/>
      <c r="L245" s="5"/>
      <c r="M245" s="5"/>
      <c r="N245" s="6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</row>
    <row r="246" spans="2:185" x14ac:dyDescent="0.2">
      <c r="B246" s="2"/>
      <c r="C246" s="3"/>
      <c r="D246" s="7"/>
      <c r="E246" s="3"/>
      <c r="F246" s="3"/>
      <c r="G246" s="3"/>
      <c r="H246" s="3"/>
      <c r="I246" s="5"/>
      <c r="J246" s="5"/>
      <c r="K246" s="5"/>
      <c r="L246" s="5"/>
      <c r="M246" s="5"/>
      <c r="N246" s="6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</row>
    <row r="247" spans="2:185" x14ac:dyDescent="0.2">
      <c r="B247" s="2"/>
      <c r="C247" s="3"/>
      <c r="D247" s="7"/>
      <c r="E247" s="3"/>
      <c r="F247" s="3"/>
      <c r="G247" s="3"/>
      <c r="H247" s="3"/>
      <c r="I247" s="5"/>
      <c r="J247" s="5"/>
      <c r="K247" s="5"/>
      <c r="L247" s="5"/>
      <c r="M247" s="5"/>
      <c r="N247" s="6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</row>
    <row r="248" spans="2:185" x14ac:dyDescent="0.2">
      <c r="B248" s="2"/>
      <c r="C248" s="3"/>
      <c r="D248" s="7"/>
      <c r="E248" s="3"/>
      <c r="F248" s="3"/>
      <c r="G248" s="3"/>
      <c r="H248" s="3"/>
      <c r="I248" s="5"/>
      <c r="J248" s="5"/>
      <c r="K248" s="5"/>
      <c r="L248" s="5"/>
      <c r="M248" s="5"/>
      <c r="N248" s="6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</row>
    <row r="249" spans="2:185" x14ac:dyDescent="0.2">
      <c r="B249" s="2"/>
      <c r="C249" s="3"/>
      <c r="D249" s="7"/>
      <c r="E249" s="3"/>
      <c r="F249" s="3"/>
      <c r="G249" s="3"/>
      <c r="H249" s="3"/>
      <c r="I249" s="5"/>
      <c r="J249" s="5"/>
      <c r="K249" s="5"/>
      <c r="L249" s="5"/>
      <c r="M249" s="5"/>
      <c r="N249" s="6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</row>
    <row r="250" spans="2:185" x14ac:dyDescent="0.2">
      <c r="B250" s="2"/>
      <c r="C250" s="3"/>
      <c r="D250" s="7"/>
      <c r="E250" s="3"/>
      <c r="F250" s="3"/>
      <c r="G250" s="3"/>
      <c r="H250" s="3"/>
      <c r="I250" s="5"/>
      <c r="J250" s="5"/>
      <c r="K250" s="5"/>
      <c r="L250" s="5"/>
      <c r="M250" s="5"/>
      <c r="N250" s="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</row>
    <row r="251" spans="2:185" x14ac:dyDescent="0.2">
      <c r="B251" s="2"/>
      <c r="C251" s="3"/>
      <c r="D251" s="7"/>
      <c r="E251" s="3"/>
      <c r="F251" s="3"/>
      <c r="G251" s="3"/>
      <c r="H251" s="3"/>
      <c r="I251" s="5"/>
      <c r="J251" s="5"/>
      <c r="K251" s="5"/>
      <c r="L251" s="5"/>
      <c r="M251" s="5"/>
      <c r="N251" s="6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</row>
    <row r="252" spans="2:185" x14ac:dyDescent="0.2">
      <c r="B252" s="2"/>
      <c r="C252" s="3"/>
      <c r="D252" s="7"/>
      <c r="E252" s="3"/>
      <c r="F252" s="3"/>
      <c r="G252" s="3"/>
      <c r="H252" s="3"/>
      <c r="I252" s="5"/>
      <c r="J252" s="5"/>
      <c r="K252" s="5"/>
      <c r="L252" s="5"/>
      <c r="M252" s="5"/>
      <c r="N252" s="6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</row>
    <row r="253" spans="2:185" x14ac:dyDescent="0.2">
      <c r="B253" s="2"/>
      <c r="C253" s="3"/>
      <c r="D253" s="7"/>
      <c r="E253" s="3"/>
      <c r="F253" s="3"/>
      <c r="G253" s="3"/>
      <c r="H253" s="3"/>
      <c r="I253" s="5"/>
      <c r="J253" s="5"/>
      <c r="K253" s="5"/>
      <c r="L253" s="5"/>
      <c r="M253" s="5"/>
      <c r="N253" s="6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</row>
    <row r="254" spans="2:185" x14ac:dyDescent="0.2">
      <c r="B254" s="2"/>
      <c r="C254" s="3"/>
      <c r="D254" s="7"/>
      <c r="E254" s="3"/>
      <c r="F254" s="3"/>
      <c r="G254" s="3"/>
      <c r="H254" s="3"/>
      <c r="I254" s="5"/>
      <c r="J254" s="5"/>
      <c r="K254" s="5"/>
      <c r="L254" s="5"/>
      <c r="M254" s="5"/>
      <c r="N254" s="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</row>
    <row r="255" spans="2:185" x14ac:dyDescent="0.2">
      <c r="B255" s="2"/>
      <c r="C255" s="3"/>
      <c r="D255" s="7"/>
      <c r="E255" s="3"/>
      <c r="F255" s="3"/>
      <c r="G255" s="3"/>
      <c r="H255" s="3"/>
      <c r="I255" s="5"/>
      <c r="J255" s="5"/>
      <c r="K255" s="5"/>
      <c r="L255" s="5"/>
      <c r="M255" s="5"/>
      <c r="N255" s="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</row>
    <row r="256" spans="2:185" x14ac:dyDescent="0.2">
      <c r="B256" s="2"/>
      <c r="C256" s="3"/>
      <c r="D256" s="7"/>
      <c r="E256" s="3"/>
      <c r="F256" s="3"/>
      <c r="G256" s="3"/>
      <c r="H256" s="3"/>
      <c r="I256" s="5"/>
      <c r="J256" s="5"/>
      <c r="K256" s="5"/>
      <c r="L256" s="5"/>
      <c r="M256" s="5"/>
      <c r="N256" s="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</row>
    <row r="257" spans="2:185" x14ac:dyDescent="0.2">
      <c r="B257" s="2"/>
      <c r="C257" s="3"/>
      <c r="D257" s="7"/>
      <c r="E257" s="3"/>
      <c r="F257" s="3"/>
      <c r="G257" s="3"/>
      <c r="H257" s="3"/>
      <c r="I257" s="5"/>
      <c r="J257" s="5"/>
      <c r="K257" s="5"/>
      <c r="L257" s="5"/>
      <c r="M257" s="5"/>
      <c r="N257" s="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</row>
    <row r="258" spans="2:185" x14ac:dyDescent="0.2">
      <c r="B258" s="2"/>
      <c r="C258" s="3"/>
      <c r="D258" s="7"/>
      <c r="E258" s="3"/>
      <c r="F258" s="3"/>
      <c r="G258" s="3"/>
      <c r="H258" s="3"/>
      <c r="I258" s="5"/>
      <c r="J258" s="5"/>
      <c r="K258" s="5"/>
      <c r="L258" s="5"/>
      <c r="M258" s="5"/>
      <c r="N258" s="6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</row>
    <row r="259" spans="2:185" x14ac:dyDescent="0.2">
      <c r="B259" s="2"/>
      <c r="C259" s="3"/>
      <c r="D259" s="7"/>
      <c r="E259" s="3"/>
      <c r="F259" s="3"/>
      <c r="G259" s="3"/>
      <c r="H259" s="3"/>
      <c r="I259" s="5"/>
      <c r="J259" s="5"/>
      <c r="K259" s="5"/>
      <c r="L259" s="5"/>
      <c r="M259" s="5"/>
      <c r="N259" s="6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</row>
    <row r="260" spans="2:185" x14ac:dyDescent="0.2">
      <c r="B260" s="2"/>
      <c r="C260" s="3"/>
      <c r="D260" s="7"/>
      <c r="E260" s="3"/>
      <c r="F260" s="3"/>
      <c r="G260" s="3"/>
      <c r="H260" s="3"/>
      <c r="I260" s="5"/>
      <c r="J260" s="5"/>
      <c r="K260" s="5"/>
      <c r="L260" s="5"/>
      <c r="M260" s="5"/>
      <c r="N260" s="6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</row>
    <row r="261" spans="2:185" x14ac:dyDescent="0.2">
      <c r="B261" s="2"/>
      <c r="C261" s="3"/>
      <c r="D261" s="7"/>
      <c r="E261" s="3"/>
      <c r="F261" s="3"/>
      <c r="G261" s="3"/>
      <c r="H261" s="3"/>
      <c r="I261" s="5"/>
      <c r="J261" s="5"/>
      <c r="K261" s="5"/>
      <c r="L261" s="5"/>
      <c r="M261" s="5"/>
      <c r="N261" s="6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</row>
    <row r="262" spans="2:185" x14ac:dyDescent="0.2">
      <c r="B262" s="2"/>
      <c r="C262" s="3"/>
      <c r="D262" s="7"/>
      <c r="E262" s="3"/>
      <c r="F262" s="3"/>
      <c r="G262" s="3"/>
      <c r="H262" s="3"/>
      <c r="I262" s="5"/>
      <c r="J262" s="5"/>
      <c r="K262" s="5"/>
      <c r="L262" s="5"/>
      <c r="M262" s="5"/>
      <c r="N262" s="6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</row>
    <row r="263" spans="2:185" x14ac:dyDescent="0.2">
      <c r="B263" s="2"/>
      <c r="C263" s="3"/>
      <c r="D263" s="7"/>
      <c r="E263" s="3"/>
      <c r="F263" s="3"/>
      <c r="G263" s="3"/>
      <c r="H263" s="3"/>
      <c r="I263" s="5"/>
      <c r="J263" s="5"/>
      <c r="K263" s="5"/>
      <c r="L263" s="5"/>
      <c r="M263" s="5"/>
      <c r="N263" s="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</row>
    <row r="264" spans="2:185" x14ac:dyDescent="0.2">
      <c r="B264" s="2"/>
      <c r="C264" s="3"/>
      <c r="D264" s="7"/>
      <c r="E264" s="3"/>
      <c r="F264" s="3"/>
      <c r="G264" s="3"/>
      <c r="H264" s="3"/>
      <c r="I264" s="5"/>
      <c r="J264" s="5"/>
      <c r="K264" s="5"/>
      <c r="L264" s="5"/>
      <c r="M264" s="5"/>
      <c r="N264" s="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</row>
    <row r="265" spans="2:185" x14ac:dyDescent="0.2">
      <c r="B265" s="2"/>
      <c r="C265" s="3"/>
      <c r="D265" s="7"/>
      <c r="E265" s="3"/>
      <c r="F265" s="3"/>
      <c r="G265" s="3"/>
      <c r="H265" s="3"/>
      <c r="I265" s="5"/>
      <c r="J265" s="5"/>
      <c r="K265" s="5"/>
      <c r="L265" s="5"/>
      <c r="M265" s="5"/>
      <c r="N265" s="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</row>
    <row r="266" spans="2:185" x14ac:dyDescent="0.2">
      <c r="B266" s="2"/>
      <c r="C266" s="3"/>
      <c r="D266" s="7"/>
      <c r="E266" s="3"/>
      <c r="F266" s="3"/>
      <c r="G266" s="3"/>
      <c r="H266" s="3"/>
      <c r="I266" s="5"/>
      <c r="J266" s="5"/>
      <c r="K266" s="5"/>
      <c r="L266" s="5"/>
      <c r="M266" s="5"/>
      <c r="N266" s="6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</row>
    <row r="267" spans="2:185" x14ac:dyDescent="0.2">
      <c r="B267" s="2"/>
      <c r="C267" s="3"/>
      <c r="D267" s="7"/>
      <c r="E267" s="3"/>
      <c r="F267" s="3"/>
      <c r="G267" s="3"/>
      <c r="H267" s="3"/>
      <c r="I267" s="5"/>
      <c r="J267" s="5"/>
      <c r="K267" s="5"/>
      <c r="L267" s="5"/>
      <c r="M267" s="5"/>
      <c r="N267" s="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</row>
    <row r="268" spans="2:185" x14ac:dyDescent="0.2">
      <c r="B268" s="2"/>
      <c r="C268" s="3"/>
      <c r="D268" s="7"/>
      <c r="E268" s="3"/>
      <c r="F268" s="3"/>
      <c r="G268" s="3"/>
      <c r="H268" s="3"/>
      <c r="I268" s="5"/>
      <c r="J268" s="5"/>
      <c r="K268" s="5"/>
      <c r="L268" s="5"/>
      <c r="M268" s="5"/>
      <c r="N268" s="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</row>
    <row r="269" spans="2:185" x14ac:dyDescent="0.2">
      <c r="B269" s="2"/>
      <c r="C269" s="3"/>
      <c r="D269" s="7"/>
      <c r="E269" s="3"/>
      <c r="F269" s="3"/>
      <c r="G269" s="3"/>
      <c r="H269" s="3"/>
      <c r="I269" s="5"/>
      <c r="J269" s="5"/>
      <c r="K269" s="5"/>
      <c r="L269" s="5"/>
      <c r="M269" s="5"/>
      <c r="N269" s="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</row>
    <row r="270" spans="2:185" x14ac:dyDescent="0.2">
      <c r="B270" s="2"/>
      <c r="C270" s="3"/>
      <c r="D270" s="7"/>
      <c r="E270" s="3"/>
      <c r="F270" s="3"/>
      <c r="G270" s="3"/>
      <c r="H270" s="3"/>
      <c r="I270" s="5"/>
      <c r="J270" s="5"/>
      <c r="K270" s="5"/>
      <c r="L270" s="5"/>
      <c r="M270" s="5"/>
      <c r="N270" s="6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</row>
    <row r="271" spans="2:185" x14ac:dyDescent="0.2">
      <c r="B271" s="2"/>
      <c r="C271" s="3"/>
      <c r="D271" s="7"/>
      <c r="E271" s="3"/>
      <c r="F271" s="3"/>
      <c r="G271" s="3"/>
      <c r="H271" s="3"/>
      <c r="I271" s="5"/>
      <c r="J271" s="5"/>
      <c r="K271" s="5"/>
      <c r="L271" s="5"/>
      <c r="M271" s="5"/>
      <c r="N271" s="6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</row>
    <row r="272" spans="2:185" x14ac:dyDescent="0.2">
      <c r="B272" s="2"/>
      <c r="C272" s="3"/>
      <c r="D272" s="7"/>
      <c r="E272" s="3"/>
      <c r="F272" s="3"/>
      <c r="G272" s="3"/>
      <c r="H272" s="3"/>
      <c r="I272" s="5"/>
      <c r="J272" s="5"/>
      <c r="K272" s="5"/>
      <c r="L272" s="5"/>
      <c r="M272" s="5"/>
      <c r="N272" s="6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</row>
    <row r="273" spans="2:185" x14ac:dyDescent="0.2">
      <c r="B273" s="2"/>
      <c r="C273" s="3"/>
      <c r="D273" s="7"/>
      <c r="E273" s="3"/>
      <c r="F273" s="3"/>
      <c r="G273" s="3"/>
      <c r="H273" s="3"/>
      <c r="I273" s="5"/>
      <c r="J273" s="5"/>
      <c r="K273" s="5"/>
      <c r="L273" s="5"/>
      <c r="M273" s="5"/>
      <c r="N273" s="6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</row>
    <row r="274" spans="2:185" x14ac:dyDescent="0.2">
      <c r="B274" s="2"/>
      <c r="C274" s="3"/>
      <c r="D274" s="7"/>
      <c r="E274" s="3"/>
      <c r="F274" s="3"/>
      <c r="G274" s="3"/>
      <c r="H274" s="3"/>
      <c r="I274" s="5"/>
      <c r="J274" s="5"/>
      <c r="K274" s="5"/>
      <c r="L274" s="5"/>
      <c r="M274" s="5"/>
      <c r="N274" s="6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</row>
    <row r="275" spans="2:185" x14ac:dyDescent="0.2">
      <c r="B275" s="2"/>
      <c r="C275" s="3"/>
      <c r="D275" s="7"/>
      <c r="E275" s="3"/>
      <c r="F275" s="3"/>
      <c r="G275" s="3"/>
      <c r="H275" s="3"/>
      <c r="I275" s="5"/>
      <c r="J275" s="5"/>
      <c r="K275" s="5"/>
      <c r="L275" s="5"/>
      <c r="M275" s="5"/>
      <c r="N275" s="6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</row>
    <row r="276" spans="2:185" x14ac:dyDescent="0.2">
      <c r="B276" s="2"/>
      <c r="C276" s="3"/>
      <c r="D276" s="7"/>
      <c r="E276" s="3"/>
      <c r="F276" s="3"/>
      <c r="G276" s="3"/>
      <c r="H276" s="3"/>
      <c r="I276" s="5"/>
      <c r="J276" s="5"/>
      <c r="K276" s="5"/>
      <c r="L276" s="5"/>
      <c r="M276" s="5"/>
      <c r="N276" s="6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</row>
    <row r="277" spans="2:185" x14ac:dyDescent="0.2">
      <c r="B277" s="2"/>
      <c r="C277" s="3"/>
      <c r="D277" s="7"/>
      <c r="E277" s="3"/>
      <c r="F277" s="3"/>
      <c r="G277" s="3"/>
      <c r="H277" s="3"/>
      <c r="I277" s="5"/>
      <c r="J277" s="5"/>
      <c r="K277" s="5"/>
      <c r="L277" s="5"/>
      <c r="M277" s="5"/>
      <c r="N277" s="6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</row>
    <row r="278" spans="2:185" x14ac:dyDescent="0.2">
      <c r="B278" s="2"/>
      <c r="C278" s="3"/>
      <c r="D278" s="7"/>
      <c r="E278" s="3"/>
      <c r="F278" s="3"/>
      <c r="G278" s="3"/>
      <c r="H278" s="3"/>
      <c r="I278" s="5"/>
      <c r="J278" s="5"/>
      <c r="K278" s="5"/>
      <c r="L278" s="5"/>
      <c r="M278" s="5"/>
      <c r="N278" s="6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</row>
    <row r="279" spans="2:185" x14ac:dyDescent="0.2">
      <c r="B279" s="2"/>
      <c r="C279" s="3"/>
      <c r="D279" s="7"/>
      <c r="E279" s="3"/>
      <c r="F279" s="3"/>
      <c r="G279" s="3"/>
      <c r="H279" s="3"/>
      <c r="I279" s="5"/>
      <c r="J279" s="5"/>
      <c r="K279" s="5"/>
      <c r="L279" s="5"/>
      <c r="M279" s="5"/>
      <c r="N279" s="6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</row>
    <row r="280" spans="2:185" x14ac:dyDescent="0.2">
      <c r="B280" s="2"/>
      <c r="C280" s="3"/>
      <c r="D280" s="7"/>
      <c r="E280" s="3"/>
      <c r="F280" s="3"/>
      <c r="G280" s="3"/>
      <c r="H280" s="3"/>
      <c r="I280" s="5"/>
      <c r="J280" s="5"/>
      <c r="K280" s="5"/>
      <c r="L280" s="5"/>
      <c r="M280" s="5"/>
      <c r="N280" s="6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</row>
    <row r="281" spans="2:185" x14ac:dyDescent="0.2">
      <c r="B281" s="2"/>
      <c r="C281" s="3"/>
      <c r="D281" s="7"/>
      <c r="E281" s="3"/>
      <c r="F281" s="3"/>
      <c r="G281" s="3"/>
      <c r="H281" s="3"/>
      <c r="I281" s="5"/>
      <c r="J281" s="5"/>
      <c r="K281" s="5"/>
      <c r="L281" s="5"/>
      <c r="M281" s="5"/>
      <c r="N281" s="6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</row>
    <row r="282" spans="2:185" x14ac:dyDescent="0.2">
      <c r="B282" s="2"/>
      <c r="C282" s="3"/>
      <c r="D282" s="7"/>
      <c r="E282" s="3"/>
      <c r="F282" s="3"/>
      <c r="G282" s="3"/>
      <c r="H282" s="3"/>
      <c r="I282" s="5"/>
      <c r="J282" s="5"/>
      <c r="K282" s="5"/>
      <c r="L282" s="5"/>
      <c r="M282" s="5"/>
      <c r="N282" s="6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</row>
    <row r="283" spans="2:185" x14ac:dyDescent="0.2">
      <c r="B283" s="2"/>
      <c r="C283" s="3"/>
      <c r="D283" s="7"/>
      <c r="E283" s="3"/>
      <c r="F283" s="3"/>
      <c r="G283" s="3"/>
      <c r="H283" s="3"/>
      <c r="I283" s="5"/>
      <c r="J283" s="5"/>
      <c r="K283" s="5"/>
      <c r="L283" s="5"/>
      <c r="M283" s="5"/>
      <c r="N283" s="6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</row>
    <row r="284" spans="2:185" x14ac:dyDescent="0.2">
      <c r="B284" s="2"/>
      <c r="C284" s="3"/>
      <c r="D284" s="7"/>
      <c r="E284" s="3"/>
      <c r="F284" s="3"/>
      <c r="G284" s="3"/>
      <c r="H284" s="3"/>
      <c r="I284" s="5"/>
      <c r="J284" s="5"/>
      <c r="K284" s="5"/>
      <c r="L284" s="5"/>
      <c r="M284" s="5"/>
      <c r="N284" s="6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</row>
    <row r="285" spans="2:185" x14ac:dyDescent="0.2">
      <c r="B285" s="2"/>
      <c r="C285" s="3"/>
      <c r="D285" s="7"/>
      <c r="E285" s="3"/>
      <c r="F285" s="3"/>
      <c r="G285" s="3"/>
      <c r="H285" s="3"/>
      <c r="I285" s="5"/>
      <c r="J285" s="5"/>
      <c r="K285" s="5"/>
      <c r="L285" s="5"/>
      <c r="M285" s="5"/>
      <c r="N285" s="6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</row>
    <row r="286" spans="2:185" x14ac:dyDescent="0.2">
      <c r="B286" s="2"/>
      <c r="C286" s="3"/>
      <c r="D286" s="7"/>
      <c r="E286" s="3"/>
      <c r="F286" s="3"/>
      <c r="G286" s="3"/>
      <c r="H286" s="3"/>
      <c r="I286" s="5"/>
      <c r="J286" s="5"/>
      <c r="K286" s="5"/>
      <c r="L286" s="5"/>
      <c r="M286" s="5"/>
      <c r="N286" s="6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</row>
    <row r="287" spans="2:185" x14ac:dyDescent="0.2">
      <c r="B287" s="2"/>
      <c r="C287" s="3"/>
      <c r="D287" s="7"/>
      <c r="E287" s="3"/>
      <c r="F287" s="3"/>
      <c r="G287" s="3"/>
      <c r="H287" s="3"/>
      <c r="I287" s="5"/>
      <c r="J287" s="5"/>
      <c r="K287" s="5"/>
      <c r="L287" s="5"/>
      <c r="M287" s="5"/>
      <c r="N287" s="6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</row>
    <row r="288" spans="2:185" x14ac:dyDescent="0.2">
      <c r="B288" s="2"/>
      <c r="C288" s="3"/>
      <c r="D288" s="7"/>
      <c r="E288" s="3"/>
      <c r="F288" s="3"/>
      <c r="G288" s="3"/>
      <c r="H288" s="3"/>
      <c r="I288" s="5"/>
      <c r="J288" s="5"/>
      <c r="K288" s="5"/>
      <c r="L288" s="5"/>
      <c r="M288" s="5"/>
      <c r="N288" s="6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</row>
    <row r="289" spans="2:185" x14ac:dyDescent="0.2">
      <c r="B289" s="2"/>
      <c r="C289" s="3"/>
      <c r="D289" s="7"/>
      <c r="E289" s="3"/>
      <c r="F289" s="3"/>
      <c r="G289" s="3"/>
      <c r="H289" s="3"/>
      <c r="I289" s="5"/>
      <c r="J289" s="5"/>
      <c r="K289" s="5"/>
      <c r="L289" s="5"/>
      <c r="M289" s="5"/>
      <c r="N289" s="6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</row>
    <row r="290" spans="2:185" x14ac:dyDescent="0.2">
      <c r="B290" s="2"/>
      <c r="C290" s="3"/>
      <c r="D290" s="7"/>
      <c r="E290" s="3"/>
      <c r="F290" s="3"/>
      <c r="G290" s="3"/>
      <c r="H290" s="3"/>
      <c r="I290" s="5"/>
      <c r="J290" s="5"/>
      <c r="K290" s="5"/>
      <c r="L290" s="5"/>
      <c r="M290" s="5"/>
      <c r="N290" s="6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</row>
  </sheetData>
  <mergeCells count="23">
    <mergeCell ref="C1:P3"/>
    <mergeCell ref="B1:B3"/>
    <mergeCell ref="C50:F51"/>
    <mergeCell ref="B5:P6"/>
    <mergeCell ref="G11:I11"/>
    <mergeCell ref="J11:L11"/>
    <mergeCell ref="J12:L12"/>
    <mergeCell ref="D11:F11"/>
    <mergeCell ref="B16:P16"/>
    <mergeCell ref="M12:O12"/>
    <mergeCell ref="B8:P8"/>
    <mergeCell ref="B10:J10"/>
    <mergeCell ref="B11:C11"/>
    <mergeCell ref="M11:O11"/>
    <mergeCell ref="G12:I12"/>
    <mergeCell ref="B12:C12"/>
    <mergeCell ref="D12:F12"/>
    <mergeCell ref="C96:D96"/>
    <mergeCell ref="C19:D19"/>
    <mergeCell ref="C80:F81"/>
    <mergeCell ref="B77:P77"/>
    <mergeCell ref="C67:D67"/>
    <mergeCell ref="B47:P47"/>
  </mergeCells>
  <phoneticPr fontId="16" type="noConversion"/>
  <conditionalFormatting sqref="C48:C49 C39:C46 C71:C74">
    <cfRule type="expression" dxfId="1" priority="4" stopIfTrue="1">
      <formula>$N39="CERRADA"</formula>
    </cfRule>
  </conditionalFormatting>
  <conditionalFormatting sqref="C97:C100 C78:C79 C75:C76">
    <cfRule type="expression" dxfId="0" priority="1" stopIfTrue="1">
      <formula>$N75="CERRADA"</formula>
    </cfRule>
  </conditionalFormatting>
  <pageMargins left="0.7" right="0.7" top="0.75" bottom="0.75" header="0.3" footer="0.3"/>
  <pageSetup scale="59" orientation="landscape" horizontalDpi="300" verticalDpi="300" r:id="rId1"/>
  <colBreaks count="1" manualBreakCount="1">
    <brk id="16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11" shapeId="1408257" r:id="rId4">
          <objectPr defaultSize="0" autoPict="0" r:id="rId5">
            <anchor moveWithCells="1" sizeWithCells="1">
              <from>
                <xdr:col>1</xdr:col>
                <xdr:colOff>257175</xdr:colOff>
                <xdr:row>43</xdr:row>
                <xdr:rowOff>0</xdr:rowOff>
              </from>
              <to>
                <xdr:col>1</xdr:col>
                <xdr:colOff>800100</xdr:colOff>
                <xdr:row>43</xdr:row>
                <xdr:rowOff>0</xdr:rowOff>
              </to>
            </anchor>
          </objectPr>
        </oleObject>
      </mc:Choice>
      <mc:Fallback>
        <oleObject progId="CorelDRAW.Graphic.11" shapeId="1408257" r:id="rId4"/>
      </mc:Fallback>
    </mc:AlternateContent>
    <mc:AlternateContent xmlns:mc="http://schemas.openxmlformats.org/markup-compatibility/2006">
      <mc:Choice Requires="x14">
        <oleObject progId="CorelDRAW.Graphic.11" shapeId="1408258" r:id="rId6">
          <objectPr defaultSize="0" autoPict="0" r:id="rId5">
            <anchor moveWithCells="1" sizeWithCells="1">
              <from>
                <xdr:col>1</xdr:col>
                <xdr:colOff>257175</xdr:colOff>
                <xdr:row>43</xdr:row>
                <xdr:rowOff>0</xdr:rowOff>
              </from>
              <to>
                <xdr:col>1</xdr:col>
                <xdr:colOff>800100</xdr:colOff>
                <xdr:row>43</xdr:row>
                <xdr:rowOff>0</xdr:rowOff>
              </to>
            </anchor>
          </objectPr>
        </oleObject>
      </mc:Choice>
      <mc:Fallback>
        <oleObject progId="CorelDRAW.Graphic.11" shapeId="140825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BASE DE DATOS DE MEJORA</vt:lpstr>
      <vt:lpstr>GRAFICAS</vt:lpstr>
      <vt:lpstr>'BASE DE DATOS DE MEJORA'!Área_de_impresión</vt:lpstr>
      <vt:lpstr>GRAFICAS!Área_de_impresión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Andrés Gómez Uribe</dc:creator>
  <cp:lastModifiedBy>DOCENTES</cp:lastModifiedBy>
  <cp:lastPrinted>2015-04-28T21:15:14Z</cp:lastPrinted>
  <dcterms:created xsi:type="dcterms:W3CDTF">2001-04-03T12:12:46Z</dcterms:created>
  <dcterms:modified xsi:type="dcterms:W3CDTF">2017-08-25T14:52:35Z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