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bookViews>
    <workbookView xWindow="0" yWindow="0" windowWidth="24000" windowHeight="9735" firstSheet="8" activeTab="12"/>
  </bookViews>
  <sheets>
    <sheet name="Hoja1" sheetId="1" state="hidden" r:id="rId1"/>
    <sheet name="Hoja3" sheetId="3" state="hidden" r:id="rId2"/>
    <sheet name="Matemáticas" sheetId="9" state="hidden" r:id="rId3"/>
    <sheet name="2014F" sheetId="13" state="hidden" r:id="rId4"/>
    <sheet name="2015F (2)" sheetId="14" state="hidden" r:id="rId5"/>
    <sheet name="2016F" sheetId="18" state="hidden" r:id="rId6"/>
    <sheet name="2017F" sheetId="16" state="hidden" r:id="rId7"/>
    <sheet name="2018F" sheetId="17" state="hidden" r:id="rId8"/>
    <sheet name="Niveles deseM" sheetId="4" r:id="rId9"/>
    <sheet name="Hoja2" sheetId="12" state="hidden" r:id="rId10"/>
    <sheet name="M2Planeación" sheetId="2" r:id="rId11"/>
    <sheet name="desc" sheetId="8" state="hidden" r:id="rId12"/>
    <sheet name="M3Planeación" sheetId="19" r:id="rId13"/>
    <sheet name="M4Planeación" sheetId="20" r:id="rId14"/>
  </sheets>
  <definedNames>
    <definedName name="_xlnm._FilterDatabase" localSheetId="6" hidden="1">'2017F'!$A$2:$IV$2</definedName>
    <definedName name="_xlnm._FilterDatabase" localSheetId="7" hidden="1">'2018F'!$A$2:$AA$2</definedName>
    <definedName name="_xlnm._FilterDatabase" localSheetId="9" hidden="1">Hoja2!$A$3:$L$3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E14" i="19"/>
  <c r="E13" i="19"/>
  <c r="E13" i="20"/>
  <c r="E14" i="20"/>
  <c r="A33" i="20" l="1"/>
  <c r="A32" i="20"/>
  <c r="A31" i="20"/>
  <c r="A27" i="20"/>
  <c r="A24" i="20"/>
  <c r="A21" i="20"/>
  <c r="A27" i="19"/>
  <c r="A24" i="19"/>
  <c r="A21" i="19"/>
  <c r="A33" i="19"/>
  <c r="A32" i="19"/>
  <c r="A31" i="19"/>
  <c r="E15" i="20"/>
  <c r="D15" i="20"/>
  <c r="C15" i="20"/>
  <c r="D14" i="20"/>
  <c r="C14" i="20"/>
  <c r="D13" i="20"/>
  <c r="C13" i="20"/>
  <c r="E9" i="20"/>
  <c r="D9" i="20"/>
  <c r="C9" i="20"/>
  <c r="B9" i="20"/>
  <c r="E8" i="20"/>
  <c r="D8" i="20"/>
  <c r="C8" i="20"/>
  <c r="B8" i="20"/>
  <c r="E7" i="20"/>
  <c r="D7" i="20"/>
  <c r="C7" i="20"/>
  <c r="B7" i="20"/>
  <c r="E15" i="19"/>
  <c r="D15" i="19"/>
  <c r="C15" i="19"/>
  <c r="D14" i="19"/>
  <c r="C14" i="19"/>
  <c r="D13" i="19"/>
  <c r="C13" i="19"/>
  <c r="E9" i="19"/>
  <c r="D9" i="19"/>
  <c r="C9" i="19"/>
  <c r="B9" i="19"/>
  <c r="E8" i="19"/>
  <c r="D8" i="19"/>
  <c r="C8" i="19"/>
  <c r="B8" i="19"/>
  <c r="E7" i="19"/>
  <c r="D7" i="19"/>
  <c r="C7" i="19"/>
  <c r="B7" i="19"/>
  <c r="E9" i="2"/>
  <c r="D9" i="2"/>
  <c r="C9" i="2"/>
  <c r="B9" i="2"/>
  <c r="E8" i="2"/>
  <c r="D8" i="2"/>
  <c r="C8" i="2"/>
  <c r="E7" i="2"/>
  <c r="D7" i="2"/>
  <c r="C7" i="2"/>
  <c r="B7" i="2"/>
  <c r="B8" i="2"/>
  <c r="E15" i="2" l="1"/>
  <c r="D15" i="2"/>
  <c r="D14" i="2"/>
  <c r="D13" i="2"/>
  <c r="C15" i="2"/>
  <c r="C14" i="2"/>
  <c r="C13" i="2"/>
  <c r="A31" i="2" l="1"/>
  <c r="A32" i="2"/>
  <c r="A21" i="2" l="1"/>
  <c r="A27" i="2"/>
  <c r="A24" i="2"/>
</calcChain>
</file>

<file path=xl/comments1.xml><?xml version="1.0" encoding="utf-8"?>
<comments xmlns="http://schemas.openxmlformats.org/spreadsheetml/2006/main">
  <authors>
    <author/>
  </authors>
  <commentList>
    <comment ref="J2" authorId="0" shapeId="0">
      <text>
        <r>
          <rPr>
            <sz val="10"/>
            <rFont val="Arial"/>
          </rPr>
          <t>Valida procedimientos y  estrategias matemáticas utilizadas para dar solución a problemas.</t>
        </r>
      </text>
    </comment>
    <comment ref="K2" authorId="0" shapeId="0">
      <text>
        <r>
          <rPr>
            <sz val="10"/>
            <rFont val="Arial"/>
          </rPr>
          <t>Frente a un problema que involucre información cuantitativa, plantea e implementa estrategias que lleven a soluciones adecuadas.</t>
        </r>
      </text>
    </comment>
    <comment ref="L2" authorId="0" shapeId="0">
      <text>
        <r>
          <rPr>
            <sz val="10"/>
            <rFont val="Arial"/>
          </rPr>
          <t xml:space="preserve">Comprende y transforma la información cuantitativa y esquemática presentada en distintos formatos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rFont val="Arial"/>
            <family val="2"/>
          </rPr>
          <t xml:space="preserve"> </t>
        </r>
      </text>
    </comment>
    <comment ref="C3" authorId="0" shapeId="0">
      <text/>
    </comment>
    <comment ref="D3" authorId="0" shapeId="0">
      <text/>
    </comment>
    <comment ref="E3" authorId="0" shapeId="0">
      <text>
        <r>
          <rPr>
            <sz val="10"/>
            <rFont val="Arial"/>
            <family val="2"/>
          </rPr>
          <t xml:space="preserve">Comprende y transforma la información cuantitativa y esquemática presentada en distintos formatos </t>
        </r>
      </text>
    </comment>
    <comment ref="F3" authorId="0" shapeId="0">
      <text>
        <r>
          <rPr>
            <sz val="10"/>
            <rFont val="Arial"/>
            <family val="2"/>
          </rPr>
          <t>Frente a un problema que involucre información cuantitativa, plantea e implementa estrategias que lleven a soluciones adecuadas.</t>
        </r>
      </text>
    </comment>
    <comment ref="G3" authorId="0" shapeId="0">
      <text/>
    </comment>
    <comment ref="H3" authorId="0" shapeId="0">
      <text>
        <r>
          <rPr>
            <sz val="10"/>
            <rFont val="Arial"/>
            <family val="2"/>
          </rPr>
          <t xml:space="preserve">Comprende y transforma la información cuantitativa y esquemática presentada en distintos formatos </t>
        </r>
      </text>
    </comment>
    <comment ref="I3" authorId="0" shapeId="0">
      <text>
        <r>
          <rPr>
            <sz val="10"/>
            <rFont val="Arial"/>
            <family val="2"/>
          </rPr>
          <t>Frente a un problema que involucre información cuantitativa, plantea e implementa estrategias que lleven a soluciones adecuadas.</t>
        </r>
      </text>
    </comment>
    <comment ref="J3" authorId="0" shapeId="0">
      <text>
        <r>
          <rPr>
            <sz val="10"/>
            <rFont val="Arial"/>
            <family val="2"/>
          </rPr>
          <t>Valida procedimientos y  estrategias matemáticas utilizadas para dar solución a problemas.</t>
        </r>
      </text>
    </comment>
  </commentList>
</comments>
</file>

<file path=xl/comments3.xml><?xml version="1.0" encoding="utf-8"?>
<comments xmlns="http://schemas.openxmlformats.org/spreadsheetml/2006/main">
  <authors>
    <author>Ronald Gersan Gomez Rodriguez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</rPr>
          <t>Secretaria de Educación:</t>
        </r>
        <r>
          <rPr>
            <sz val="9"/>
            <color indexed="81"/>
            <rFont val="Tahoma"/>
            <family val="2"/>
          </rPr>
          <t xml:space="preserve"> Inicie la busqueda aquí. 
En este punto va encontrar todos los descritores de acuerdo al resultados institucionales,  seleccionar un aprendizaje, automaticamente se carga la competencia, el aprendizaje y la evidencia. </t>
        </r>
      </text>
    </comment>
  </commentList>
</comments>
</file>

<file path=xl/comments4.xml><?xml version="1.0" encoding="utf-8"?>
<comments xmlns="http://schemas.openxmlformats.org/spreadsheetml/2006/main">
  <authors>
    <author>Ronald Gersan Gomez Rodriguez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</rPr>
          <t>Secretaria de Educación:</t>
        </r>
        <r>
          <rPr>
            <sz val="9"/>
            <color indexed="81"/>
            <rFont val="Tahoma"/>
            <family val="2"/>
          </rPr>
          <t xml:space="preserve"> Inicie la busqueda aquí. 
En este punto va encontrar todos los descritores de acuerdo al resultados institucionales,  seleccionar un aprendizaje, automaticamente se carga la competencia, el aprendizaje y la evidencia. </t>
        </r>
      </text>
    </comment>
  </commentList>
</comments>
</file>

<file path=xl/comments5.xml><?xml version="1.0" encoding="utf-8"?>
<comments xmlns="http://schemas.openxmlformats.org/spreadsheetml/2006/main">
  <authors>
    <author>Ronald Gersan Gomez Rodriguez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</rPr>
          <t>Secretaria de Educación:</t>
        </r>
        <r>
          <rPr>
            <sz val="9"/>
            <color indexed="81"/>
            <rFont val="Tahoma"/>
            <family val="2"/>
          </rPr>
          <t xml:space="preserve"> Inicie la busqueda aquí. 
En este punto va encontrar todos los descritores de acuerdo al resultados institucionales,  seleccionar un aprendizaje, automaticamente se carga la competencia, el aprendizaje y la evidencia. </t>
        </r>
      </text>
    </comment>
  </commentList>
</comments>
</file>

<file path=xl/sharedStrings.xml><?xml version="1.0" encoding="utf-8"?>
<sst xmlns="http://schemas.openxmlformats.org/spreadsheetml/2006/main" count="977" uniqueCount="255">
  <si>
    <t>INSTITUCION EDUCATIVA JOHN F. KENNEDY</t>
  </si>
  <si>
    <t>INSTITUCION EDUCATIVA FELIPE DE RESTREPO</t>
  </si>
  <si>
    <t>COLEGIO EL ROSARIO</t>
  </si>
  <si>
    <t>COLEGIO PAULA MONTAL</t>
  </si>
  <si>
    <t>INSTITUCION EDUCATIVA MARCELIANA SALDARRIAGA</t>
  </si>
  <si>
    <t>I.E. MARIA JOSEFA ESCOBAR</t>
  </si>
  <si>
    <t>INSTITUCION EDUCATIVA SIMON BOLIVAR</t>
  </si>
  <si>
    <t>INSTITUCION EDUCATIVA CONCEJO MUNICIPAL DE ITAGUI</t>
  </si>
  <si>
    <t>COLEGIO ALEMAN</t>
  </si>
  <si>
    <t>I.E. LUIS CARLOS GALAN</t>
  </si>
  <si>
    <t>INSTITUCION EDUCATIVA AVELINO SALDARRIAGA</t>
  </si>
  <si>
    <t>INSTITUCION EDUCATIVA CELESTIN FREINET</t>
  </si>
  <si>
    <t>INSTITUCION EDUCATIVA CARLOS ENRIQUE CORTES</t>
  </si>
  <si>
    <t>I.E. LOS GOMEZ</t>
  </si>
  <si>
    <t>INSTITUCION EDUCATIVA ANTONIO JOSE DE SUCRE</t>
  </si>
  <si>
    <t>INSTITUCION EDUCATIVA ISOLDA ECHAVARRIA</t>
  </si>
  <si>
    <t>INSTITUCION EDUCATIVA SAN JOSE</t>
  </si>
  <si>
    <t>INSTITUCION EDUCATIVA COLEGIO EL CARPINELO</t>
  </si>
  <si>
    <t>INSTITUCION EDUCATIVA PEDRO ESTRADA</t>
  </si>
  <si>
    <t>INSTITUCION MARIA REINA</t>
  </si>
  <si>
    <t>INSTITUTO CRISTO REY</t>
  </si>
  <si>
    <t>INSTITUCION EDUCATIVA ENRIQUE VELEZ ESCOBAR</t>
  </si>
  <si>
    <t>INSTITUCIÓN EDUCATIVA ORESTE SINDICI</t>
  </si>
  <si>
    <t>COLEGIO LA INMACULADA</t>
  </si>
  <si>
    <t>I.E. JUAN NEPOMUCENO CADAVID</t>
  </si>
  <si>
    <t>INSTITUCION EDUCATIVA DIEGO ECHAVARRIA MISAS</t>
  </si>
  <si>
    <t>INSTITUCION EDUCATIVA LOMA LINDA</t>
  </si>
  <si>
    <t>INSTITUCION EDUCATIVA MARIA JESUS MEJIA</t>
  </si>
  <si>
    <t>INSTITUCION EDUCATIVA ESTEBAN OCHOA</t>
  </si>
  <si>
    <t>I.E. CIUDAD ITAGUI</t>
  </si>
  <si>
    <t>INSTITUCION EDUCATIVA EL ROSARIO</t>
  </si>
  <si>
    <t>INSTITUCION EDUCATVA SAN JOSE MANYANET</t>
  </si>
  <si>
    <t>I.E. BENEDIKTA ZUR NIEDEN</t>
  </si>
  <si>
    <t>IE ANDRES BELLO</t>
  </si>
  <si>
    <t>INSTITUCIÓN EDUCATIVA PEQUEÑA MARIA</t>
  </si>
  <si>
    <t>INST EDUC FE Y ALEGRIA LUIS AMIGO</t>
  </si>
  <si>
    <t>INST EDUC JOSE EUSEBIO CARO</t>
  </si>
  <si>
    <t xml:space="preserve">Grado: </t>
  </si>
  <si>
    <t xml:space="preserve">Nivel de desempeño en el que están mis estudiantes: </t>
  </si>
  <si>
    <t>Nivel de desempeño al que quiero llevar mis estudiantes:</t>
  </si>
  <si>
    <t xml:space="preserve">Descriptor de nivel de desempeño al que debo generar la actividad: </t>
  </si>
  <si>
    <t>1.Identifica información local del texto.</t>
  </si>
  <si>
    <t>2. Identifica la estructura de textos continuos y discontinuos.</t>
  </si>
  <si>
    <t>3. Identifica relaciones básicas entre componentes del texto.</t>
  </si>
  <si>
    <t>4. Identifica fenómenos semánticos básicos: sinónimos y antónimos.</t>
  </si>
  <si>
    <t>5. Reconoce en un texto la diferencia entre proposición y párrafo.</t>
  </si>
  <si>
    <t>6. Reconoce el sentido local y global del texto identifica intenciones comunicativas implícitas.</t>
  </si>
  <si>
    <t>7. Identifica intenciones comunicativas implicitas.</t>
  </si>
  <si>
    <t>8. Identifica relaciones básicas: Contraste, similitud y complementación, entre textos presentes.</t>
  </si>
  <si>
    <t xml:space="preserve">Tiempo para ejecutar la actividad: </t>
  </si>
  <si>
    <t>Etapa</t>
  </si>
  <si>
    <t>Acciones</t>
  </si>
  <si>
    <t>tiempo</t>
  </si>
  <si>
    <t>Recursos</t>
  </si>
  <si>
    <t>Describa cada una de las acciones que llevará a cabo al iniciar su actividad.</t>
  </si>
  <si>
    <t>En esta etapa recuerde que debe permitir que sus estudiantes se acerquen a los saberes necesarios para el desarrollo de la habilidad y genere escenarios reales en los que deban usarlos.</t>
  </si>
  <si>
    <t>Verifique que sus estudiantes han desarrollado la habilidad y que logran usar la habilidad en escenarios diferentes a los ya abordados.</t>
  </si>
  <si>
    <t>Inicio
(Motivación e identificación de presaberes)</t>
  </si>
  <si>
    <t>Desarrollo
(estructuración de conceptos, procedimientos y/ argumentos necesarios para desarrollar la habilidad)</t>
  </si>
  <si>
    <t xml:space="preserve">Cierre
(evaluación y transferencia de saberes)
</t>
  </si>
  <si>
    <t>Descriptor</t>
  </si>
  <si>
    <t xml:space="preserve">SI </t>
  </si>
  <si>
    <t>NO</t>
  </si>
  <si>
    <t>Nivel de desempeño 2</t>
  </si>
  <si>
    <t>Nivel de desempeño 3</t>
  </si>
  <si>
    <t>Nivel de desempeño 4</t>
  </si>
  <si>
    <t>Establecimiento Educativo</t>
  </si>
  <si>
    <t>Identifica y entiende los contenidos locales que conforman un texto.</t>
  </si>
  <si>
    <t>Comprende cómo se articulan las partes de un texto para darle un sentido global.</t>
  </si>
  <si>
    <t>Entiende el significado de los elementos locales que constituyen un texto.</t>
  </si>
  <si>
    <t>Comprende la estructura formal de un texto y la función de sus partes.</t>
  </si>
  <si>
    <t>Comprende las relaciones entre diferentes partes o enunciados de un texto.</t>
  </si>
  <si>
    <t>Entiende el significado de los elementos locales que constituyen un texto</t>
  </si>
  <si>
    <t>Identifica los eventos narrados de manera explícita en un texto (literario, descriptivo, caricatura o cómic) y los personajes involucrados (si los hay).</t>
  </si>
  <si>
    <t>Aprendizaje</t>
  </si>
  <si>
    <t>Evidencia</t>
  </si>
  <si>
    <t>Institución Educativa</t>
  </si>
  <si>
    <t>Lectura Critica</t>
  </si>
  <si>
    <t>Matemáticas</t>
  </si>
  <si>
    <t>Sociales y competencias ciudadanas</t>
  </si>
  <si>
    <t>Ciencias naturales</t>
  </si>
  <si>
    <t>Inglés</t>
  </si>
  <si>
    <t>Nivel de desempeño</t>
  </si>
  <si>
    <t>Establecimientos educativos</t>
  </si>
  <si>
    <t>Promedio</t>
  </si>
  <si>
    <t>Desviación</t>
  </si>
  <si>
    <t>Porcentaje de estudiantes por niveles de desempeño</t>
  </si>
  <si>
    <t>Porcentaje promedio de estudiantes que responde incorrectamente a los aprendizajes</t>
  </si>
  <si>
    <t>Comparación PMAT</t>
  </si>
  <si>
    <t>Comparación DMAT</t>
  </si>
  <si>
    <t>2014-2</t>
  </si>
  <si>
    <t>2015-2</t>
  </si>
  <si>
    <t/>
  </si>
  <si>
    <t>1</t>
  </si>
  <si>
    <t>2</t>
  </si>
  <si>
    <t>3</t>
  </si>
  <si>
    <t>4</t>
  </si>
  <si>
    <t>Aprendizaje 1</t>
  </si>
  <si>
    <t>Aprendizaje 2</t>
  </si>
  <si>
    <t>Aprendizaje 3</t>
  </si>
  <si>
    <t>A-</t>
  </si>
  <si>
    <t>A1</t>
  </si>
  <si>
    <t>A2</t>
  </si>
  <si>
    <t>B1</t>
  </si>
  <si>
    <t>B+</t>
  </si>
  <si>
    <t>Similar</t>
  </si>
  <si>
    <t>JOHN F. KENNEDY</t>
  </si>
  <si>
    <t>FELIPE DE RESTREPO</t>
  </si>
  <si>
    <t>Menor</t>
  </si>
  <si>
    <t>MARCELIANA SALDARRIAGA</t>
  </si>
  <si>
    <t>MARIA JOSEFA ESCOBAR</t>
  </si>
  <si>
    <t>SIMON BOLIVAR</t>
  </si>
  <si>
    <t>Mayor</t>
  </si>
  <si>
    <t>LUIS CARLOS GALAN</t>
  </si>
  <si>
    <t>AVELINO SALDARRIAGA</t>
  </si>
  <si>
    <t>LOS GOMEZ</t>
  </si>
  <si>
    <t>ISOLDA ECHAVARRIA</t>
  </si>
  <si>
    <t>SAN JOSE</t>
  </si>
  <si>
    <t>PEDRO ESTRADA</t>
  </si>
  <si>
    <t>DIEGO ECHAVARRIA MISAS</t>
  </si>
  <si>
    <t>LOMA LINDA</t>
  </si>
  <si>
    <t>MARIA JESUS MEJIA</t>
  </si>
  <si>
    <t>ESTEBAN OCHOA</t>
  </si>
  <si>
    <t>CIUDAD ITAGUI</t>
  </si>
  <si>
    <t>EL ROSARIO</t>
  </si>
  <si>
    <t>BENEDIKTA ZUR NIEDEN</t>
  </si>
  <si>
    <t>3. Compara la probabilidad de eventos simples (casos favorables/casos posibles), cuando los casos posibles son los mismos en ambos eventos, en contextos similares a los presentados en el aula.</t>
  </si>
  <si>
    <t>1. Compara datos de dos variables presentadas en una misma gráfica sin necesidad de hacer operaciones aritméticas.</t>
  </si>
  <si>
    <t>2. Identifica valores o puntos representativos en diferentes tipos de registro a partir del significado que tienen en la situación.</t>
  </si>
  <si>
    <t>4. Toma decisiones sobre la veracidad o falsedad de una afirmación cuando esta se puede explicar verbalizando la lectura directa que se hace de la información.</t>
  </si>
  <si>
    <t>5. Cambia gráficas de barras a tablas de doble entrada.</t>
  </si>
  <si>
    <t>6. Reconoce e interpreta según el contexto el significado de promedio simple, moda, mayor, menor, máximo y mínimo.</t>
  </si>
  <si>
    <t>1. Selecciona la gráfica a partir de una tabla, que puede ser de doble entrada o a partir de verbalizaciones (características de crecimiento o decrecimiento), teniendo en cuenta para la selección la escala, el tipo de variable y el tipo de gráfica.</t>
  </si>
  <si>
    <t>2. Compara información gráfica que requiere algunas manipulaciones aritméticas.</t>
  </si>
  <si>
    <t>3. Señala información representada en formatos no convencional (mapas o infografías).</t>
  </si>
  <si>
    <t>4. Reconoce errores dada una transformación entre diferentes registros.</t>
  </si>
  <si>
    <t>5. Reconoce desarrollos planos de una forma tridimensional y viceversa.</t>
  </si>
  <si>
    <t>6. Compara la probabilidad de eventos simples (casos favorables/casos posibles), cuando los casos posibles son diferentes, en diversos contextos.</t>
  </si>
  <si>
    <t>7. Selecciona información necesaria para resolver problemas que involucran operaciones aritméticas.</t>
  </si>
  <si>
    <t>8. Selecciona información necesaria para resolver problemas que involucran características medibles de figuras geométricas elementales (triángulos, cuadriláteros y circunferencias).</t>
  </si>
  <si>
    <t>9. Cambia la escala cuando la transformación no es convencional.</t>
  </si>
  <si>
    <t>10. Justifica afirmaciones utilizando planteamientos y operaciones aritméticas o haciendo uso directo de un concepto; es decir, a partir de un único argumento.</t>
  </si>
  <si>
    <t>11. Identifica información relevante cuando el tipo de registro contiene información de más de tres categorías.</t>
  </si>
  <si>
    <t>12. Hace manipulaciones algebraicas sencillas (aritmética de términos semejantes).</t>
  </si>
  <si>
    <t>1. Resuelve problemas que requieren interpretar información de eventos dependientes.</t>
  </si>
  <si>
    <t>2. Realiza transformaciones de subconjuntos de información que pueden requerir el uso de operaciones complejas (cálculos de porcentajes).</t>
  </si>
  <si>
    <t>3. Resuelve problemas que requieren construir una representación auxiliar (gráficas y fórmulas) como paso intermedio para su solución.</t>
  </si>
  <si>
    <t>4. Modela usando lenguaje algebraico información dada en lenguaje natural, tablas o representaciones geométricas.</t>
  </si>
  <si>
    <t>5. Manipular expresiones algebraicas o aritméticas haciendo uso de las propiedades de las operaciones.</t>
  </si>
  <si>
    <t>6. Modela fenómenos variacionales no explícitos haciendo uso de lenguaje simbólico o gráficas.</t>
  </si>
  <si>
    <t>7. Reconoce en diferentes formatos el espacio muestral de un experimento aleatorio.</t>
  </si>
  <si>
    <t>8. Resuelve problemas de conteo que requieren el uso de permutaciones.</t>
  </si>
  <si>
    <t>9. Justifica la falta de información de un problema para tomar una decisión.</t>
  </si>
  <si>
    <t>10. Toma decisiones sobre la veracidad o falsedad de una afirmación cuando requiere el uso de varias propiedades o conceptualizaciones formales.</t>
  </si>
  <si>
    <t>Comprende y transforma la información cuantitativa y esquemática presentada en distintos formatos.</t>
  </si>
  <si>
    <t>Frente a un problema que involucre información cuantitativa, plantea e implementa estrategias que lleven a soluciones adecuadas.</t>
  </si>
  <si>
    <t xml:space="preserve">Valida procedimientos y estrategias matemáticas utilizadas para dar solución a problemas. </t>
  </si>
  <si>
    <t>Descriptor nivel 2</t>
  </si>
  <si>
    <t>Descriptor nivel 3</t>
  </si>
  <si>
    <t>Descriptor nivel 4</t>
  </si>
  <si>
    <t>Compertencia</t>
  </si>
  <si>
    <t>INTERPRETACIÓN Y REPRESENTACIÓN</t>
  </si>
  <si>
    <t>FORMULACIÓN Y EJECUCIÓN</t>
  </si>
  <si>
    <t>ARGUMENTACIÓN</t>
  </si>
  <si>
    <t>Da cuenta de las características básicas de la información presentada en diferentes formatos como series, gráficas, tablas y esquemas.</t>
  </si>
  <si>
    <t>Transforma la representación de una o más piezas de información.</t>
  </si>
  <si>
    <t>Establece la validez o pertinencia de una solución propuesta a un problema dado</t>
  </si>
  <si>
    <t>Diseña planes para la solución de problemas que involucran información cuantitativa o esquemática.</t>
  </si>
  <si>
    <t>Argumenta a favor o en contra de un procedimiento para resolver un problema a la luz de criterios presentados o establecidos.</t>
  </si>
  <si>
    <t>Resuelve un problema que involucra información cuantitativa o esquemática.</t>
  </si>
  <si>
    <t>Ejecuta un plan de solución para un problema que involucra información cuantitativa o esquemática.</t>
  </si>
  <si>
    <t>COMPETENCIA</t>
  </si>
  <si>
    <t>Competencia</t>
  </si>
  <si>
    <t>PERIODO</t>
  </si>
  <si>
    <t>PLAN DE ESTUDIOS</t>
  </si>
  <si>
    <t>APRENDIZAJE</t>
  </si>
  <si>
    <t>EVIDENCIA</t>
  </si>
  <si>
    <t>_</t>
  </si>
  <si>
    <t>1. INTERPRETACIÓN Y REPRESENTACIÓN</t>
  </si>
  <si>
    <t>2. FORMULACIÓN Y EJECUCIÓN</t>
  </si>
  <si>
    <t>3. ARGUMENTACIÓN</t>
  </si>
  <si>
    <t>1.1. Comprende y transforma la información cuantitativa y esquemática presentada en distintos formatos.</t>
  </si>
  <si>
    <t>2.1. Frente a un problema que involucre información cuantitativa, plantea e implementa estrategias que lleven a soluciones adecuadas.</t>
  </si>
  <si>
    <t>3.1. Valida procedimientos y estrategias matemáticas utilizadas para dar solución a problemas.</t>
  </si>
  <si>
    <t>1.1.1. Da cuenta de las características básicas de la información presentada en diferentes formatos como series, gráficas, tablas y esquemas.</t>
  </si>
  <si>
    <t>1.1.2. Transforma la representación de una o más piezas de información.</t>
  </si>
  <si>
    <t>2.1.1. Diseña planes para la solución de problemas que involucran información cuantitativa o esquemática.</t>
  </si>
  <si>
    <t>2.1.2. Ejecuta un plan de solución para un problema que involucra información cuantitativa o esquemática.</t>
  </si>
  <si>
    <t>2.1.3. Resuelve un problema que involucra información cuantitativa o esquemática.</t>
  </si>
  <si>
    <t>3.1.1. Plantea afirmaciones que sustentan o refutan una interpretación dada a la información disponible en el marco de la solución de un problema.</t>
  </si>
  <si>
    <t>3.1.2. Argumenta a favor o en contra de un procedimiento para resolver un problema a la luz de criterios presentados o establecidos.</t>
  </si>
  <si>
    <t>3.1.3. Establece la validez o pertinencia de una solución propuesta a un problema dado.</t>
  </si>
  <si>
    <t>PLAN DE ESTUDIOS (Grado)</t>
  </si>
  <si>
    <t>12</t>
  </si>
  <si>
    <t>42</t>
  </si>
  <si>
    <t>COLEGIO JHON DEWEY</t>
  </si>
  <si>
    <t>11</t>
  </si>
  <si>
    <t>53</t>
  </si>
  <si>
    <t>63</t>
  </si>
  <si>
    <t>48</t>
  </si>
  <si>
    <t>10</t>
  </si>
  <si>
    <t>47</t>
  </si>
  <si>
    <t>9</t>
  </si>
  <si>
    <t>52</t>
  </si>
  <si>
    <t>51</t>
  </si>
  <si>
    <t>59</t>
  </si>
  <si>
    <t>55</t>
  </si>
  <si>
    <t>46</t>
  </si>
  <si>
    <t>56</t>
  </si>
  <si>
    <t>49</t>
  </si>
  <si>
    <t>13</t>
  </si>
  <si>
    <t>57</t>
  </si>
  <si>
    <t>7</t>
  </si>
  <si>
    <t>69</t>
  </si>
  <si>
    <t xml:space="preserve">COLEGIO ALEMAN                                              </t>
  </si>
  <si>
    <t>58</t>
  </si>
  <si>
    <t>8</t>
  </si>
  <si>
    <t>62</t>
  </si>
  <si>
    <t xml:space="preserve"> </t>
  </si>
  <si>
    <t xml:space="preserve">_ </t>
  </si>
  <si>
    <t>1°</t>
  </si>
  <si>
    <t>Rango</t>
  </si>
  <si>
    <t>(0 - 40)</t>
  </si>
  <si>
    <t>(41 - 55)</t>
  </si>
  <si>
    <t>(56 - 70)</t>
  </si>
  <si>
    <t>(71 - 100)</t>
  </si>
  <si>
    <t>Nivel/Año</t>
  </si>
  <si>
    <t>Comprende y transforma la información cuantitativa y esquemática presentada en distintos formatos</t>
  </si>
  <si>
    <t>Valida procedimientos y  estrategias matemáticas utilizadas para dar solución a problemas.</t>
  </si>
  <si>
    <t>AÑO</t>
  </si>
  <si>
    <t>CARLOS ENRIQUE CORTES</t>
  </si>
  <si>
    <t>JUAN NEPOMUCENO CADAVID</t>
  </si>
  <si>
    <t>ENRIQUE VELEZ ESCOBAR</t>
  </si>
  <si>
    <t>ITAGÜÍ OFICIAL</t>
  </si>
  <si>
    <t>ORESTE SINDICI</t>
  </si>
  <si>
    <t>ANTONIO JOSE DE SUCRE</t>
  </si>
  <si>
    <t>CONCEJO MUNICIPAL DE ITAGÜÍ</t>
  </si>
  <si>
    <t>FE Y ALEGRIA LUIS AMIGO</t>
  </si>
  <si>
    <t>(0 - 35)</t>
  </si>
  <si>
    <t>(36 - 50)</t>
  </si>
  <si>
    <t>(51 - 65)</t>
  </si>
  <si>
    <t>(66 - 100)</t>
  </si>
  <si>
    <t>(51 - 70)</t>
  </si>
  <si>
    <t>(0 - 47)</t>
  </si>
  <si>
    <t>(48 - 57)</t>
  </si>
  <si>
    <t>(58 - 67)</t>
  </si>
  <si>
    <t>(68 - 78)</t>
  </si>
  <si>
    <t>(79 - 100)</t>
  </si>
  <si>
    <t>0-50</t>
  </si>
  <si>
    <t>0-55</t>
  </si>
  <si>
    <t>0 - 57</t>
  </si>
  <si>
    <t>Lectura Crítica2018</t>
  </si>
  <si>
    <t>Matemáticas2018</t>
  </si>
  <si>
    <t>Sociales y Ciudadanas2018</t>
  </si>
  <si>
    <t>Ciencias Naturales2018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</si>
</sst>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color indexed="54"/>
      <name val="Arial"/>
      <family val="2"/>
    </font>
    <font>
      <b/>
      <i/>
      <sz val="12"/>
      <color rgb="FF222222"/>
      <name val="Arial Narrow"/>
      <family val="2"/>
    </font>
    <font>
      <b/>
      <sz val="9"/>
      <color theme="1"/>
      <name val="Arial"/>
      <family val="2"/>
    </font>
    <font>
      <b/>
      <sz val="9"/>
      <color rgb="FF222222"/>
      <name val="Arial"/>
      <family val="2"/>
    </font>
    <font>
      <b/>
      <sz val="12"/>
      <color rgb="FF222222"/>
      <name val="Arial Narrow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b/>
      <sz val="10"/>
      <color indexed="54"/>
      <name val="Arial"/>
    </font>
    <font>
      <b/>
      <sz val="10"/>
      <color indexed="9"/>
      <name val="Arial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222222"/>
      <name val="Arial Narrow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0"/>
      <color theme="1"/>
      <name val="Microsoft Sans Serif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</cellStyleXfs>
  <cellXfs count="211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3" fillId="3" borderId="0" xfId="2" applyFont="1" applyFill="1" applyAlignment="1">
      <alignment vertical="center" wrapText="1"/>
    </xf>
    <xf numFmtId="0" fontId="14" fillId="10" borderId="2" xfId="2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11" borderId="2" xfId="2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left"/>
    </xf>
    <xf numFmtId="0" fontId="6" fillId="0" borderId="0" xfId="3" applyAlignment="1">
      <alignment horizontal="left"/>
    </xf>
    <xf numFmtId="0" fontId="1" fillId="0" borderId="0" xfId="2"/>
    <xf numFmtId="0" fontId="1" fillId="2" borderId="0" xfId="1" applyFill="1"/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2" xfId="0" applyBorder="1"/>
    <xf numFmtId="0" fontId="4" fillId="3" borderId="14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 applyProtection="1">
      <alignment vertical="center" wrapText="1"/>
      <protection hidden="1"/>
    </xf>
    <xf numFmtId="0" fontId="4" fillId="3" borderId="7" xfId="0" applyFont="1" applyFill="1" applyBorder="1" applyAlignment="1">
      <alignment wrapText="1"/>
    </xf>
    <xf numFmtId="0" fontId="9" fillId="0" borderId="7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0" fillId="0" borderId="20" xfId="0" applyBorder="1"/>
    <xf numFmtId="0" fontId="4" fillId="3" borderId="2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 applyProtection="1">
      <alignment vertical="center" wrapText="1"/>
      <protection hidden="1"/>
    </xf>
    <xf numFmtId="0" fontId="5" fillId="4" borderId="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left"/>
    </xf>
    <xf numFmtId="0" fontId="23" fillId="0" borderId="0" xfId="5"/>
    <xf numFmtId="0" fontId="24" fillId="0" borderId="1" xfId="5" applyFont="1" applyBorder="1" applyAlignment="1">
      <alignment horizontal="center"/>
    </xf>
    <xf numFmtId="0" fontId="24" fillId="0" borderId="1" xfId="5" applyFont="1" applyBorder="1" applyAlignment="1">
      <alignment horizontal="right"/>
    </xf>
    <xf numFmtId="0" fontId="25" fillId="9" borderId="13" xfId="5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/>
    </xf>
    <xf numFmtId="0" fontId="21" fillId="3" borderId="11" xfId="0" applyFont="1" applyFill="1" applyBorder="1" applyAlignment="1">
      <alignment horizontal="justify" vertical="center" wrapText="1"/>
    </xf>
    <xf numFmtId="0" fontId="21" fillId="3" borderId="5" xfId="0" applyFont="1" applyFill="1" applyBorder="1" applyAlignment="1">
      <alignment horizontal="justify" vertical="center" wrapText="1"/>
    </xf>
    <xf numFmtId="0" fontId="21" fillId="3" borderId="8" xfId="0" applyFont="1" applyFill="1" applyBorder="1" applyAlignment="1">
      <alignment horizontal="justify" vertical="center" wrapText="1"/>
    </xf>
    <xf numFmtId="0" fontId="21" fillId="3" borderId="2" xfId="0" applyFont="1" applyFill="1" applyBorder="1" applyAlignment="1">
      <alignment horizontal="justify" vertical="center" wrapText="1"/>
    </xf>
    <xf numFmtId="0" fontId="22" fillId="0" borderId="0" xfId="0" applyFont="1" applyAlignment="1">
      <alignment horizontal="justify"/>
    </xf>
    <xf numFmtId="0" fontId="21" fillId="3" borderId="2" xfId="0" applyFont="1" applyFill="1" applyBorder="1" applyAlignment="1" applyProtection="1">
      <alignment horizontal="justify" vertical="center" wrapText="1"/>
      <protection hidden="1"/>
    </xf>
    <xf numFmtId="0" fontId="1" fillId="0" borderId="0" xfId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4" borderId="20" xfId="0" applyFont="1" applyFill="1" applyBorder="1"/>
    <xf numFmtId="0" fontId="10" fillId="4" borderId="2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4" fillId="15" borderId="2" xfId="0" applyFont="1" applyFill="1" applyBorder="1" applyAlignment="1" applyProtection="1">
      <alignment vertical="center" wrapText="1"/>
      <protection hidden="1"/>
    </xf>
    <xf numFmtId="0" fontId="0" fillId="15" borderId="0" xfId="0" applyFill="1"/>
    <xf numFmtId="0" fontId="4" fillId="15" borderId="2" xfId="0" applyFont="1" applyFill="1" applyBorder="1" applyAlignment="1">
      <alignment vertical="center" wrapText="1"/>
    </xf>
    <xf numFmtId="0" fontId="0" fillId="15" borderId="20" xfId="0" applyFill="1" applyBorder="1"/>
    <xf numFmtId="0" fontId="0" fillId="16" borderId="0" xfId="0" applyFill="1"/>
    <xf numFmtId="0" fontId="26" fillId="17" borderId="0" xfId="0" applyFont="1" applyFill="1"/>
    <xf numFmtId="0" fontId="26" fillId="17" borderId="20" xfId="0" applyFont="1" applyFill="1" applyBorder="1"/>
    <xf numFmtId="0" fontId="31" fillId="3" borderId="2" xfId="0" applyFont="1" applyFill="1" applyBorder="1" applyAlignment="1" applyProtection="1">
      <alignment vertical="center" wrapText="1"/>
      <protection hidden="1"/>
    </xf>
    <xf numFmtId="0" fontId="31" fillId="3" borderId="2" xfId="0" applyFont="1" applyFill="1" applyBorder="1" applyAlignment="1">
      <alignment vertical="center" wrapText="1"/>
    </xf>
    <xf numFmtId="0" fontId="4" fillId="14" borderId="2" xfId="0" applyFont="1" applyFill="1" applyBorder="1" applyAlignment="1" applyProtection="1">
      <alignment vertical="center" wrapText="1"/>
      <protection hidden="1"/>
    </xf>
    <xf numFmtId="0" fontId="26" fillId="0" borderId="0" xfId="0" applyFont="1"/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9" fontId="32" fillId="6" borderId="24" xfId="4" applyFont="1" applyFill="1" applyBorder="1" applyAlignment="1">
      <alignment horizontal="center"/>
    </xf>
    <xf numFmtId="9" fontId="33" fillId="18" borderId="20" xfId="4" applyFont="1" applyFill="1" applyBorder="1" applyAlignment="1">
      <alignment horizontal="center"/>
    </xf>
    <xf numFmtId="9" fontId="33" fillId="2" borderId="20" xfId="4" applyFont="1" applyFill="1" applyBorder="1" applyAlignment="1">
      <alignment horizontal="center"/>
    </xf>
    <xf numFmtId="9" fontId="32" fillId="13" borderId="20" xfId="4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1" fillId="0" borderId="0" xfId="1" applyFont="1"/>
    <xf numFmtId="0" fontId="2" fillId="9" borderId="13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9" fontId="2" fillId="0" borderId="1" xfId="1" applyNumberFormat="1" applyFont="1" applyBorder="1" applyAlignment="1">
      <alignment horizontal="center"/>
    </xf>
    <xf numFmtId="9" fontId="2" fillId="2" borderId="1" xfId="1" applyNumberFormat="1" applyFont="1" applyFill="1" applyBorder="1" applyAlignment="1">
      <alignment horizontal="center"/>
    </xf>
    <xf numFmtId="9" fontId="1" fillId="0" borderId="1" xfId="1" applyNumberFormat="1" applyFont="1" applyBorder="1" applyAlignment="1">
      <alignment horizontal="center"/>
    </xf>
    <xf numFmtId="9" fontId="1" fillId="2" borderId="1" xfId="1" applyNumberFormat="1" applyFont="1" applyFill="1" applyBorder="1" applyAlignment="1">
      <alignment horizontal="center"/>
    </xf>
    <xf numFmtId="9" fontId="2" fillId="0" borderId="0" xfId="1" applyNumberFormat="1" applyFont="1" applyBorder="1" applyAlignment="1">
      <alignment horizontal="center"/>
    </xf>
    <xf numFmtId="9" fontId="2" fillId="2" borderId="0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9" borderId="1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9" borderId="13" xfId="1" applyFont="1" applyFill="1" applyBorder="1" applyAlignment="1">
      <alignment vertical="center" wrapText="1"/>
    </xf>
    <xf numFmtId="0" fontId="1" fillId="0" borderId="0" xfId="1" applyFont="1" applyAlignment="1"/>
    <xf numFmtId="9" fontId="34" fillId="3" borderId="2" xfId="0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" fillId="0" borderId="2" xfId="2" applyFont="1" applyBorder="1" applyAlignment="1">
      <alignment horizontal="center"/>
    </xf>
    <xf numFmtId="0" fontId="16" fillId="0" borderId="1" xfId="1" applyFont="1" applyBorder="1" applyAlignment="1">
      <alignment horizontal="left"/>
    </xf>
    <xf numFmtId="9" fontId="32" fillId="6" borderId="2" xfId="4" applyFont="1" applyFill="1" applyBorder="1" applyAlignment="1">
      <alignment horizontal="center"/>
    </xf>
    <xf numFmtId="9" fontId="33" fillId="2" borderId="2" xfId="4" applyFont="1" applyFill="1" applyBorder="1" applyAlignment="1">
      <alignment horizontal="center"/>
    </xf>
    <xf numFmtId="9" fontId="33" fillId="11" borderId="2" xfId="4" applyFont="1" applyFill="1" applyBorder="1" applyAlignment="1">
      <alignment horizontal="center"/>
    </xf>
    <xf numFmtId="9" fontId="32" fillId="12" borderId="2" xfId="4" applyFont="1" applyFill="1" applyBorder="1" applyAlignment="1">
      <alignment horizontal="center"/>
    </xf>
    <xf numFmtId="164" fontId="35" fillId="10" borderId="2" xfId="3" applyNumberFormat="1" applyFont="1" applyFill="1" applyBorder="1" applyAlignment="1">
      <alignment horizontal="center" vertical="center" wrapText="1"/>
    </xf>
    <xf numFmtId="164" fontId="35" fillId="6" borderId="2" xfId="3" applyNumberFormat="1" applyFont="1" applyFill="1" applyBorder="1" applyAlignment="1">
      <alignment horizontal="center" vertical="center" wrapText="1"/>
    </xf>
    <xf numFmtId="164" fontId="36" fillId="19" borderId="2" xfId="3" applyNumberFormat="1" applyFont="1" applyFill="1" applyBorder="1" applyAlignment="1">
      <alignment horizontal="center" vertical="center" wrapText="1"/>
    </xf>
    <xf numFmtId="164" fontId="36" fillId="2" borderId="2" xfId="3" applyNumberFormat="1" applyFont="1" applyFill="1" applyBorder="1" applyAlignment="1">
      <alignment horizontal="center" vertical="center" wrapText="1"/>
    </xf>
    <xf numFmtId="164" fontId="36" fillId="13" borderId="2" xfId="3" applyNumberFormat="1" applyFont="1" applyFill="1" applyBorder="1" applyAlignment="1">
      <alignment horizontal="center" vertical="center" wrapText="1"/>
    </xf>
    <xf numFmtId="9" fontId="1" fillId="0" borderId="2" xfId="2" applyNumberFormat="1" applyBorder="1"/>
    <xf numFmtId="164" fontId="1" fillId="0" borderId="2" xfId="2" applyNumberFormat="1" applyBorder="1"/>
    <xf numFmtId="0" fontId="16" fillId="0" borderId="0" xfId="1" applyFont="1" applyBorder="1" applyAlignment="1">
      <alignment horizontal="left"/>
    </xf>
    <xf numFmtId="9" fontId="32" fillId="10" borderId="2" xfId="4" applyFont="1" applyFill="1" applyBorder="1" applyAlignment="1">
      <alignment horizontal="center" vertical="center" wrapText="1"/>
    </xf>
    <xf numFmtId="0" fontId="37" fillId="0" borderId="0" xfId="3" applyFont="1"/>
    <xf numFmtId="0" fontId="0" fillId="0" borderId="0" xfId="6" applyFont="1" applyAlignment="1">
      <alignment horizontal="left"/>
    </xf>
    <xf numFmtId="0" fontId="1" fillId="3" borderId="0" xfId="2" applyFill="1" applyBorder="1"/>
    <xf numFmtId="164" fontId="36" fillId="13" borderId="5" xfId="3" applyNumberFormat="1" applyFont="1" applyFill="1" applyBorder="1" applyAlignment="1">
      <alignment horizontal="center" vertical="center" wrapText="1"/>
    </xf>
    <xf numFmtId="9" fontId="32" fillId="12" borderId="5" xfId="4" applyFont="1" applyFill="1" applyBorder="1" applyAlignment="1">
      <alignment horizontal="center"/>
    </xf>
    <xf numFmtId="164" fontId="1" fillId="0" borderId="20" xfId="2" applyNumberFormat="1" applyBorder="1"/>
    <xf numFmtId="9" fontId="1" fillId="0" borderId="20" xfId="2" applyNumberFormat="1" applyBorder="1"/>
    <xf numFmtId="9" fontId="32" fillId="12" borderId="22" xfId="4" applyFont="1" applyFill="1" applyBorder="1" applyAlignment="1">
      <alignment horizontal="center"/>
    </xf>
    <xf numFmtId="9" fontId="33" fillId="11" borderId="20" xfId="4" applyFont="1" applyFill="1" applyBorder="1" applyAlignment="1">
      <alignment horizontal="center"/>
    </xf>
    <xf numFmtId="9" fontId="32" fillId="6" borderId="20" xfId="4" applyFont="1" applyFill="1" applyBorder="1" applyAlignment="1">
      <alignment horizontal="center"/>
    </xf>
    <xf numFmtId="9" fontId="32" fillId="10" borderId="20" xfId="4" applyFont="1" applyFill="1" applyBorder="1" applyAlignment="1">
      <alignment horizontal="center" vertical="center" wrapText="1"/>
    </xf>
    <xf numFmtId="9" fontId="32" fillId="12" borderId="20" xfId="4" applyFont="1" applyFill="1" applyBorder="1" applyAlignment="1">
      <alignment horizontal="center"/>
    </xf>
    <xf numFmtId="0" fontId="15" fillId="0" borderId="20" xfId="2" applyFont="1" applyBorder="1" applyAlignment="1">
      <alignment horizontal="left"/>
    </xf>
    <xf numFmtId="164" fontId="36" fillId="13" borderId="22" xfId="3" applyNumberFormat="1" applyFont="1" applyFill="1" applyBorder="1" applyAlignment="1">
      <alignment horizontal="center" vertical="center" wrapText="1"/>
    </xf>
    <xf numFmtId="164" fontId="36" fillId="2" borderId="20" xfId="3" applyNumberFormat="1" applyFont="1" applyFill="1" applyBorder="1" applyAlignment="1">
      <alignment horizontal="center" vertical="center" wrapText="1"/>
    </xf>
    <xf numFmtId="164" fontId="36" fillId="19" borderId="20" xfId="3" applyNumberFormat="1" applyFont="1" applyFill="1" applyBorder="1" applyAlignment="1">
      <alignment horizontal="center" vertical="center" wrapText="1"/>
    </xf>
    <xf numFmtId="164" fontId="35" fillId="6" borderId="20" xfId="3" applyNumberFormat="1" applyFont="1" applyFill="1" applyBorder="1" applyAlignment="1">
      <alignment horizontal="center" vertical="center" wrapText="1"/>
    </xf>
    <xf numFmtId="164" fontId="35" fillId="10" borderId="20" xfId="3" applyNumberFormat="1" applyFont="1" applyFill="1" applyBorder="1" applyAlignment="1">
      <alignment horizontal="center" vertical="center" wrapText="1"/>
    </xf>
    <xf numFmtId="0" fontId="1" fillId="0" borderId="20" xfId="2" applyFont="1" applyBorder="1" applyAlignment="1">
      <alignment horizontal="center"/>
    </xf>
    <xf numFmtId="0" fontId="14" fillId="12" borderId="22" xfId="2" applyFont="1" applyFill="1" applyBorder="1" applyAlignment="1">
      <alignment horizontal="center" vertical="center" wrapText="1"/>
    </xf>
    <xf numFmtId="0" fontId="15" fillId="11" borderId="20" xfId="2" applyFont="1" applyFill="1" applyBorder="1" applyAlignment="1">
      <alignment horizontal="center" vertical="center" wrapText="1"/>
    </xf>
    <xf numFmtId="0" fontId="15" fillId="2" borderId="20" xfId="2" applyFont="1" applyFill="1" applyBorder="1" applyAlignment="1">
      <alignment horizontal="center" vertical="center" wrapText="1"/>
    </xf>
    <xf numFmtId="0" fontId="14" fillId="6" borderId="20" xfId="2" applyFont="1" applyFill="1" applyBorder="1" applyAlignment="1">
      <alignment horizontal="center" vertical="center" wrapText="1"/>
    </xf>
    <xf numFmtId="0" fontId="14" fillId="10" borderId="20" xfId="2" applyFont="1" applyFill="1" applyBorder="1" applyAlignment="1">
      <alignment horizontal="center" vertical="center" wrapText="1"/>
    </xf>
    <xf numFmtId="0" fontId="14" fillId="12" borderId="20" xfId="2" applyFont="1" applyFill="1" applyBorder="1" applyAlignment="1">
      <alignment horizontal="center" vertical="center" wrapText="1"/>
    </xf>
    <xf numFmtId="0" fontId="6" fillId="0" borderId="1" xfId="3" applyBorder="1" applyAlignment="1">
      <alignment horizontal="left"/>
    </xf>
    <xf numFmtId="9" fontId="1" fillId="0" borderId="1" xfId="2" applyNumberFormat="1" applyBorder="1"/>
    <xf numFmtId="9" fontId="2" fillId="0" borderId="20" xfId="1" applyNumberFormat="1" applyFont="1" applyBorder="1" applyAlignment="1">
      <alignment horizontal="center"/>
    </xf>
    <xf numFmtId="0" fontId="2" fillId="20" borderId="13" xfId="1" applyFont="1" applyFill="1" applyBorder="1" applyAlignment="1">
      <alignment horizontal="center" vertical="center" wrapText="1"/>
    </xf>
    <xf numFmtId="0" fontId="2" fillId="20" borderId="1" xfId="1" applyFont="1" applyFill="1" applyBorder="1" applyAlignment="1">
      <alignment horizontal="right"/>
    </xf>
    <xf numFmtId="9" fontId="2" fillId="20" borderId="1" xfId="1" applyNumberFormat="1" applyFont="1" applyFill="1" applyBorder="1" applyAlignment="1">
      <alignment horizontal="center"/>
    </xf>
    <xf numFmtId="0" fontId="1" fillId="2" borderId="0" xfId="1" applyFont="1" applyFill="1"/>
    <xf numFmtId="9" fontId="9" fillId="6" borderId="24" xfId="0" applyNumberFormat="1" applyFont="1" applyFill="1" applyBorder="1" applyAlignment="1">
      <alignment horizontal="center" vertical="center"/>
    </xf>
    <xf numFmtId="9" fontId="9" fillId="18" borderId="20" xfId="0" applyNumberFormat="1" applyFont="1" applyFill="1" applyBorder="1" applyAlignment="1">
      <alignment horizontal="center" vertical="center"/>
    </xf>
    <xf numFmtId="9" fontId="9" fillId="2" borderId="20" xfId="0" applyNumberFormat="1" applyFont="1" applyFill="1" applyBorder="1" applyAlignment="1">
      <alignment horizontal="center" vertical="center"/>
    </xf>
    <xf numFmtId="9" fontId="9" fillId="13" borderId="20" xfId="0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9" fontId="1" fillId="2" borderId="1" xfId="2" applyNumberFormat="1" applyFill="1" applyBorder="1"/>
    <xf numFmtId="9" fontId="2" fillId="2" borderId="20" xfId="1" applyNumberFormat="1" applyFont="1" applyFill="1" applyBorder="1" applyAlignment="1">
      <alignment horizontal="center"/>
    </xf>
    <xf numFmtId="0" fontId="13" fillId="3" borderId="20" xfId="1" applyFont="1" applyFill="1" applyBorder="1" applyAlignment="1">
      <alignment horizontal="justify" vertical="center" wrapText="1"/>
    </xf>
    <xf numFmtId="0" fontId="25" fillId="9" borderId="12" xfId="5" applyFont="1" applyFill="1" applyBorder="1" applyAlignment="1">
      <alignment horizontal="center" vertical="center"/>
    </xf>
    <xf numFmtId="0" fontId="25" fillId="9" borderId="13" xfId="5" applyFont="1" applyFill="1" applyBorder="1" applyAlignment="1">
      <alignment horizontal="center" vertical="center" wrapText="1"/>
    </xf>
    <xf numFmtId="0" fontId="23" fillId="0" borderId="0" xfId="5"/>
    <xf numFmtId="0" fontId="2" fillId="8" borderId="5" xfId="2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2" fillId="7" borderId="7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vertical="center" wrapText="1"/>
    </xf>
    <xf numFmtId="0" fontId="2" fillId="8" borderId="9" xfId="2" applyFont="1" applyFill="1" applyBorder="1" applyAlignment="1">
      <alignment horizontal="center" vertical="center" wrapText="1"/>
    </xf>
    <xf numFmtId="0" fontId="2" fillId="8" borderId="10" xfId="2" applyFont="1" applyFill="1" applyBorder="1" applyAlignment="1">
      <alignment horizontal="center" vertical="center" wrapText="1"/>
    </xf>
    <xf numFmtId="0" fontId="2" fillId="8" borderId="14" xfId="2" applyFont="1" applyFill="1" applyBorder="1" applyAlignment="1">
      <alignment horizontal="center" vertical="center" wrapText="1"/>
    </xf>
    <xf numFmtId="0" fontId="2" fillId="8" borderId="15" xfId="2" applyFont="1" applyFill="1" applyBorder="1" applyAlignment="1">
      <alignment horizontal="center" vertical="center" wrapText="1"/>
    </xf>
    <xf numFmtId="0" fontId="2" fillId="8" borderId="16" xfId="2" applyFont="1" applyFill="1" applyBorder="1" applyAlignment="1">
      <alignment horizontal="center" vertical="center" wrapText="1"/>
    </xf>
    <xf numFmtId="0" fontId="12" fillId="7" borderId="20" xfId="2" applyFont="1" applyFill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/>
    </xf>
    <xf numFmtId="0" fontId="2" fillId="9" borderId="13" xfId="1" applyFont="1" applyFill="1" applyBorder="1" applyAlignment="1">
      <alignment horizontal="center" vertical="center" wrapText="1"/>
    </xf>
    <xf numFmtId="0" fontId="1" fillId="0" borderId="0" xfId="1" applyFont="1"/>
    <xf numFmtId="0" fontId="2" fillId="9" borderId="12" xfId="1" applyFont="1" applyFill="1" applyBorder="1" applyAlignment="1">
      <alignment horizontal="center" vertical="center"/>
    </xf>
    <xf numFmtId="0" fontId="2" fillId="20" borderId="12" xfId="1" applyFont="1" applyFill="1" applyBorder="1" applyAlignment="1">
      <alignment horizontal="center" vertical="center"/>
    </xf>
    <xf numFmtId="0" fontId="2" fillId="20" borderId="13" xfId="1" applyFont="1" applyFill="1" applyBorder="1" applyAlignment="1">
      <alignment horizontal="center" vertical="center" wrapText="1"/>
    </xf>
    <xf numFmtId="0" fontId="1" fillId="20" borderId="0" xfId="1" applyFont="1" applyFill="1"/>
    <xf numFmtId="0" fontId="3" fillId="4" borderId="2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4" borderId="20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15" borderId="22" xfId="0" applyFont="1" applyFill="1" applyBorder="1" applyAlignment="1">
      <alignment horizontal="left" vertical="center" wrapText="1"/>
    </xf>
    <xf numFmtId="0" fontId="30" fillId="15" borderId="23" xfId="0" applyFont="1" applyFill="1" applyBorder="1" applyAlignment="1">
      <alignment horizontal="left" vertical="center" wrapText="1"/>
    </xf>
    <xf numFmtId="0" fontId="30" fillId="15" borderId="24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30" fillId="17" borderId="22" xfId="0" applyFont="1" applyFill="1" applyBorder="1" applyAlignment="1">
      <alignment horizontal="center" vertical="center" wrapText="1"/>
    </xf>
    <xf numFmtId="0" fontId="30" fillId="17" borderId="23" xfId="0" applyFont="1" applyFill="1" applyBorder="1" applyAlignment="1">
      <alignment horizontal="center" vertical="center" wrapText="1"/>
    </xf>
    <xf numFmtId="0" fontId="30" fillId="17" borderId="24" xfId="0" applyFont="1" applyFill="1" applyBorder="1" applyAlignment="1">
      <alignment horizontal="center" vertical="center" wrapText="1"/>
    </xf>
  </cellXfs>
  <cellStyles count="7">
    <cellStyle name="Normal" xfId="0" builtinId="0"/>
    <cellStyle name="Normal 11" xfId="1"/>
    <cellStyle name="Normal 2" xfId="3"/>
    <cellStyle name="Normal 2 3" xfId="6"/>
    <cellStyle name="Normal 3" xfId="5"/>
    <cellStyle name="Normal 5" xfId="2"/>
    <cellStyle name="Porcentaje 3" xfId="4"/>
  </cellStyles>
  <dxfs count="39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29</xdr:row>
      <xdr:rowOff>104776</xdr:rowOff>
    </xdr:from>
    <xdr:to>
      <xdr:col>5</xdr:col>
      <xdr:colOff>514350</xdr:colOff>
      <xdr:row>29</xdr:row>
      <xdr:rowOff>419100</xdr:rowOff>
    </xdr:to>
    <xdr:sp macro="" textlink="">
      <xdr:nvSpPr>
        <xdr:cNvPr id="4" name="Flecha izquierda 3"/>
        <xdr:cNvSpPr/>
      </xdr:nvSpPr>
      <xdr:spPr>
        <a:xfrm>
          <a:off x="8905876" y="3495676"/>
          <a:ext cx="400049" cy="314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29</xdr:row>
      <xdr:rowOff>104776</xdr:rowOff>
    </xdr:from>
    <xdr:to>
      <xdr:col>5</xdr:col>
      <xdr:colOff>514350</xdr:colOff>
      <xdr:row>29</xdr:row>
      <xdr:rowOff>419100</xdr:rowOff>
    </xdr:to>
    <xdr:sp macro="" textlink="">
      <xdr:nvSpPr>
        <xdr:cNvPr id="2" name="Flecha izquierda 1"/>
        <xdr:cNvSpPr/>
      </xdr:nvSpPr>
      <xdr:spPr>
        <a:xfrm>
          <a:off x="8905876" y="7648576"/>
          <a:ext cx="400049" cy="314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29</xdr:row>
      <xdr:rowOff>104776</xdr:rowOff>
    </xdr:from>
    <xdr:to>
      <xdr:col>5</xdr:col>
      <xdr:colOff>514350</xdr:colOff>
      <xdr:row>29</xdr:row>
      <xdr:rowOff>419100</xdr:rowOff>
    </xdr:to>
    <xdr:sp macro="" textlink="">
      <xdr:nvSpPr>
        <xdr:cNvPr id="2" name="Flecha izquierda 1"/>
        <xdr:cNvSpPr/>
      </xdr:nvSpPr>
      <xdr:spPr>
        <a:xfrm>
          <a:off x="8905876" y="7648576"/>
          <a:ext cx="400049" cy="314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F20" sqref="F20"/>
    </sheetView>
  </sheetViews>
  <sheetFormatPr baseColWidth="10" defaultRowHeight="15" x14ac:dyDescent="0.25"/>
  <cols>
    <col min="1" max="1" width="55.28515625" bestFit="1" customWidth="1"/>
  </cols>
  <sheetData>
    <row r="1" spans="1:2" x14ac:dyDescent="0.25">
      <c r="A1" s="1" t="s">
        <v>0</v>
      </c>
    </row>
    <row r="2" spans="1:2" x14ac:dyDescent="0.25">
      <c r="A2" s="2" t="s">
        <v>1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2" t="s">
        <v>5</v>
      </c>
    </row>
    <row r="7" spans="1:2" x14ac:dyDescent="0.25">
      <c r="A7" s="2" t="s">
        <v>6</v>
      </c>
    </row>
    <row r="8" spans="1:2" x14ac:dyDescent="0.25">
      <c r="A8" s="2" t="s">
        <v>7</v>
      </c>
    </row>
    <row r="9" spans="1:2" x14ac:dyDescent="0.25">
      <c r="A9" s="2" t="s">
        <v>8</v>
      </c>
    </row>
    <row r="10" spans="1:2" x14ac:dyDescent="0.25">
      <c r="A10" s="2" t="s">
        <v>9</v>
      </c>
      <c r="B10">
        <v>1</v>
      </c>
    </row>
    <row r="11" spans="1:2" x14ac:dyDescent="0.25">
      <c r="A11" s="2" t="s">
        <v>10</v>
      </c>
      <c r="B11">
        <v>2</v>
      </c>
    </row>
    <row r="12" spans="1:2" x14ac:dyDescent="0.25">
      <c r="A12" s="2" t="s">
        <v>11</v>
      </c>
      <c r="B12">
        <v>3</v>
      </c>
    </row>
    <row r="13" spans="1:2" x14ac:dyDescent="0.25">
      <c r="A13" s="2" t="s">
        <v>12</v>
      </c>
      <c r="B13">
        <v>4</v>
      </c>
    </row>
    <row r="14" spans="1:2" x14ac:dyDescent="0.25">
      <c r="A14" s="2" t="s">
        <v>13</v>
      </c>
    </row>
    <row r="15" spans="1:2" x14ac:dyDescent="0.25">
      <c r="A15" s="2" t="s">
        <v>14</v>
      </c>
    </row>
    <row r="16" spans="1:2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C29" sqref="C29"/>
    </sheetView>
  </sheetViews>
  <sheetFormatPr baseColWidth="10" defaultColWidth="12.5703125" defaultRowHeight="15" x14ac:dyDescent="0.25"/>
  <cols>
    <col min="1" max="1" width="50.85546875" style="92" customWidth="1"/>
    <col min="2" max="4" width="13.5703125" style="92" bestFit="1" customWidth="1"/>
    <col min="5" max="7" width="13" style="92" customWidth="1"/>
    <col min="8" max="8" width="27.28515625" style="92" customWidth="1"/>
    <col min="9" max="9" width="25.7109375" style="92" customWidth="1"/>
    <col min="10" max="10" width="21.7109375" style="92" customWidth="1"/>
    <col min="13" max="258" width="9.140625" style="92" customWidth="1"/>
    <col min="259" max="16384" width="12.5703125" style="92"/>
  </cols>
  <sheetData>
    <row r="1" spans="1:12" ht="12.75" x14ac:dyDescent="0.2">
      <c r="B1" s="92">
        <v>2016</v>
      </c>
      <c r="C1" s="92">
        <v>2016</v>
      </c>
      <c r="D1" s="92">
        <v>2016</v>
      </c>
      <c r="E1" s="92">
        <v>2017</v>
      </c>
      <c r="F1" s="92">
        <v>2017</v>
      </c>
      <c r="G1" s="92">
        <v>2017</v>
      </c>
      <c r="H1" s="92">
        <v>2018</v>
      </c>
      <c r="I1" s="92">
        <v>2018</v>
      </c>
      <c r="J1" s="92">
        <v>2018</v>
      </c>
      <c r="K1" s="92"/>
      <c r="L1" s="92"/>
    </row>
    <row r="2" spans="1:12" ht="12.75" customHeight="1" x14ac:dyDescent="0.2">
      <c r="A2" s="183" t="s">
        <v>83</v>
      </c>
      <c r="B2" s="105"/>
      <c r="C2" s="105"/>
      <c r="D2" s="104" t="s">
        <v>87</v>
      </c>
      <c r="E2" s="105"/>
      <c r="F2" s="105"/>
      <c r="G2" s="104" t="s">
        <v>87</v>
      </c>
      <c r="H2" s="105"/>
      <c r="I2" s="105"/>
      <c r="J2" s="104" t="s">
        <v>87</v>
      </c>
      <c r="K2" s="92"/>
      <c r="L2" s="92"/>
    </row>
    <row r="3" spans="1:12" ht="153" x14ac:dyDescent="0.2">
      <c r="A3" s="183" t="s">
        <v>92</v>
      </c>
      <c r="B3" s="93" t="s">
        <v>227</v>
      </c>
      <c r="C3" s="93" t="s">
        <v>155</v>
      </c>
      <c r="D3" s="93" t="s">
        <v>228</v>
      </c>
      <c r="E3" s="93" t="s">
        <v>227</v>
      </c>
      <c r="F3" s="93" t="s">
        <v>155</v>
      </c>
      <c r="G3" s="93" t="s">
        <v>228</v>
      </c>
      <c r="H3" s="93" t="s">
        <v>227</v>
      </c>
      <c r="I3" s="93" t="s">
        <v>155</v>
      </c>
      <c r="J3" s="93" t="s">
        <v>228</v>
      </c>
      <c r="K3" s="92"/>
      <c r="L3" s="92"/>
    </row>
    <row r="4" spans="1:12" ht="12.75" x14ac:dyDescent="0.2">
      <c r="A4" s="94" t="s">
        <v>235</v>
      </c>
      <c r="B4" s="95">
        <v>0.46</v>
      </c>
      <c r="C4" s="95">
        <v>0.4</v>
      </c>
      <c r="D4" s="95">
        <v>0.45</v>
      </c>
      <c r="E4" s="95">
        <v>0.3</v>
      </c>
      <c r="F4" s="95">
        <v>0.42</v>
      </c>
      <c r="G4" s="95">
        <v>0.37</v>
      </c>
      <c r="H4" s="95">
        <v>0.43</v>
      </c>
      <c r="I4" s="95">
        <v>0.33</v>
      </c>
      <c r="J4" s="96">
        <v>0.44</v>
      </c>
      <c r="K4" s="92"/>
      <c r="L4" s="92"/>
    </row>
    <row r="5" spans="1:12" ht="12.75" x14ac:dyDescent="0.2">
      <c r="A5" s="94" t="s">
        <v>114</v>
      </c>
      <c r="B5" s="95">
        <v>0.48</v>
      </c>
      <c r="C5" s="95">
        <v>0.45</v>
      </c>
      <c r="D5" s="95">
        <v>0.47</v>
      </c>
      <c r="E5" s="95">
        <v>0.39</v>
      </c>
      <c r="F5" s="95">
        <v>0.57999999999999996</v>
      </c>
      <c r="G5" s="95">
        <v>0.5</v>
      </c>
      <c r="H5" s="95">
        <v>0.51</v>
      </c>
      <c r="I5" s="95">
        <v>0.42</v>
      </c>
      <c r="J5" s="96">
        <v>0.55000000000000004</v>
      </c>
      <c r="K5" s="92"/>
      <c r="L5" s="92"/>
    </row>
    <row r="6" spans="1:12" ht="12.75" x14ac:dyDescent="0.2">
      <c r="A6" s="94" t="s">
        <v>125</v>
      </c>
      <c r="B6" s="95">
        <v>0.53</v>
      </c>
      <c r="C6" s="95">
        <v>0.45</v>
      </c>
      <c r="D6" s="95">
        <v>0.54</v>
      </c>
      <c r="E6" s="95">
        <v>0.41</v>
      </c>
      <c r="F6" s="95">
        <v>0.59</v>
      </c>
      <c r="G6" s="95">
        <v>0.52</v>
      </c>
      <c r="H6" s="95">
        <v>0.47</v>
      </c>
      <c r="I6" s="95">
        <v>0.36</v>
      </c>
      <c r="J6" s="96">
        <v>0.5</v>
      </c>
      <c r="K6" s="92"/>
      <c r="L6" s="92"/>
    </row>
    <row r="7" spans="1:12" ht="12.75" x14ac:dyDescent="0.2">
      <c r="A7" s="94" t="s">
        <v>230</v>
      </c>
      <c r="B7" s="95">
        <v>0.56000000000000005</v>
      </c>
      <c r="C7" s="95">
        <v>0.38</v>
      </c>
      <c r="D7" s="95">
        <v>0.52</v>
      </c>
      <c r="E7" s="95">
        <v>0.47</v>
      </c>
      <c r="F7" s="95">
        <v>0.62</v>
      </c>
      <c r="G7" s="95">
        <v>0.57999999999999996</v>
      </c>
      <c r="H7" s="96">
        <v>0.56999999999999995</v>
      </c>
      <c r="I7" s="95">
        <v>0.44</v>
      </c>
      <c r="J7" s="95">
        <v>0.56999999999999995</v>
      </c>
      <c r="K7" s="92"/>
      <c r="L7" s="92"/>
    </row>
    <row r="8" spans="1:12" ht="12.75" x14ac:dyDescent="0.2">
      <c r="A8" s="94" t="s">
        <v>123</v>
      </c>
      <c r="B8" s="95">
        <v>0.53</v>
      </c>
      <c r="C8" s="95">
        <v>0.47</v>
      </c>
      <c r="D8" s="95">
        <v>0.55000000000000004</v>
      </c>
      <c r="E8" s="95">
        <v>0.45</v>
      </c>
      <c r="F8" s="95">
        <v>0.61</v>
      </c>
      <c r="G8" s="95">
        <v>0.56000000000000005</v>
      </c>
      <c r="H8" s="95">
        <v>0.56000000000000005</v>
      </c>
      <c r="I8" s="95">
        <v>0.43</v>
      </c>
      <c r="J8" s="96">
        <v>0.6</v>
      </c>
      <c r="K8" s="92"/>
      <c r="L8" s="92"/>
    </row>
    <row r="9" spans="1:12" ht="12.75" x14ac:dyDescent="0.2">
      <c r="A9" s="94" t="s">
        <v>236</v>
      </c>
      <c r="B9" s="95">
        <v>0.39</v>
      </c>
      <c r="C9" s="95">
        <v>0.34</v>
      </c>
      <c r="D9" s="95">
        <v>0.42</v>
      </c>
      <c r="E9" s="95">
        <v>0.26</v>
      </c>
      <c r="F9" s="95">
        <v>0.45</v>
      </c>
      <c r="G9" s="95">
        <v>0.36</v>
      </c>
      <c r="H9" s="95">
        <v>0.39</v>
      </c>
      <c r="I9" s="95">
        <v>0.28000000000000003</v>
      </c>
      <c r="J9" s="96">
        <v>0.42</v>
      </c>
      <c r="K9" s="92"/>
      <c r="L9" s="92"/>
    </row>
    <row r="10" spans="1:12" ht="12.75" x14ac:dyDescent="0.2">
      <c r="A10" s="94" t="s">
        <v>119</v>
      </c>
      <c r="B10" s="95">
        <v>0.44</v>
      </c>
      <c r="C10" s="95">
        <v>0.42</v>
      </c>
      <c r="D10" s="95">
        <v>0.46</v>
      </c>
      <c r="E10" s="95">
        <v>0.35</v>
      </c>
      <c r="F10" s="95">
        <v>0.53</v>
      </c>
      <c r="G10" s="95">
        <v>0.46</v>
      </c>
      <c r="H10" s="95">
        <v>0.47</v>
      </c>
      <c r="I10" s="95">
        <v>0.37</v>
      </c>
      <c r="J10" s="96">
        <v>0.5</v>
      </c>
      <c r="K10" s="92"/>
      <c r="L10" s="92"/>
    </row>
    <row r="11" spans="1:12" ht="12.75" x14ac:dyDescent="0.2">
      <c r="A11" s="94" t="s">
        <v>124</v>
      </c>
      <c r="B11" s="95">
        <v>0.56000000000000005</v>
      </c>
      <c r="C11" s="95">
        <v>0.47</v>
      </c>
      <c r="D11" s="95">
        <v>0.55000000000000004</v>
      </c>
      <c r="E11" s="95">
        <v>0.43</v>
      </c>
      <c r="F11" s="95">
        <v>0.6</v>
      </c>
      <c r="G11" s="95">
        <v>0.53</v>
      </c>
      <c r="H11" s="96">
        <v>0.56000000000000005</v>
      </c>
      <c r="I11" s="95">
        <v>0.46</v>
      </c>
      <c r="J11" s="95">
        <v>0.55000000000000004</v>
      </c>
      <c r="K11" s="92"/>
      <c r="L11" s="92"/>
    </row>
    <row r="12" spans="1:12" ht="12.75" x14ac:dyDescent="0.2">
      <c r="A12" s="94" t="s">
        <v>232</v>
      </c>
      <c r="B12" s="95">
        <v>0.48</v>
      </c>
      <c r="C12" s="95">
        <v>0.42</v>
      </c>
      <c r="D12" s="95">
        <v>0.49</v>
      </c>
      <c r="E12" s="95">
        <v>0.37</v>
      </c>
      <c r="F12" s="95">
        <v>0.53</v>
      </c>
      <c r="G12" s="95">
        <v>0.48</v>
      </c>
      <c r="H12" s="95">
        <v>0.51</v>
      </c>
      <c r="I12" s="95">
        <v>0.41</v>
      </c>
      <c r="J12" s="96">
        <v>0.53</v>
      </c>
      <c r="K12" s="92"/>
      <c r="L12" s="92"/>
    </row>
    <row r="13" spans="1:12" ht="12.75" x14ac:dyDescent="0.2">
      <c r="A13" s="94" t="s">
        <v>122</v>
      </c>
      <c r="B13" s="95">
        <v>0.57999999999999996</v>
      </c>
      <c r="C13" s="95">
        <v>0.48</v>
      </c>
      <c r="D13" s="95">
        <v>0.56000000000000005</v>
      </c>
      <c r="E13" s="95">
        <v>0.4</v>
      </c>
      <c r="F13" s="95">
        <v>0.57999999999999996</v>
      </c>
      <c r="G13" s="95">
        <v>0.5</v>
      </c>
      <c r="H13" s="96">
        <v>0.55000000000000004</v>
      </c>
      <c r="I13" s="95">
        <v>0.44</v>
      </c>
      <c r="J13" s="95">
        <v>0.55000000000000004</v>
      </c>
      <c r="K13" s="92"/>
      <c r="L13" s="92"/>
    </row>
    <row r="14" spans="1:12" ht="12.75" x14ac:dyDescent="0.2">
      <c r="A14" s="94" t="s">
        <v>107</v>
      </c>
      <c r="B14" s="95">
        <v>0.5</v>
      </c>
      <c r="C14" s="95">
        <v>0.41</v>
      </c>
      <c r="D14" s="95">
        <v>0.52</v>
      </c>
      <c r="E14" s="95">
        <v>0.39</v>
      </c>
      <c r="F14" s="95">
        <v>0.56999999999999995</v>
      </c>
      <c r="G14" s="95">
        <v>0.48</v>
      </c>
      <c r="H14" s="95">
        <v>0.49</v>
      </c>
      <c r="I14" s="95">
        <v>0.38</v>
      </c>
      <c r="J14" s="96">
        <v>0.5</v>
      </c>
      <c r="K14" s="92"/>
      <c r="L14" s="92"/>
    </row>
    <row r="15" spans="1:12" ht="12.75" customHeight="1" x14ac:dyDescent="0.2">
      <c r="A15" s="94" t="s">
        <v>116</v>
      </c>
      <c r="B15" s="95">
        <v>0.51</v>
      </c>
      <c r="C15" s="95">
        <v>0.43</v>
      </c>
      <c r="D15" s="95">
        <v>0.52</v>
      </c>
      <c r="E15" s="95">
        <v>0.28000000000000003</v>
      </c>
      <c r="F15" s="95">
        <v>0.49</v>
      </c>
      <c r="G15" s="95">
        <v>0.44</v>
      </c>
      <c r="H15" s="95">
        <v>0.48</v>
      </c>
      <c r="I15" s="95">
        <v>0.38</v>
      </c>
      <c r="J15" s="96">
        <v>0.54</v>
      </c>
      <c r="K15" s="92"/>
      <c r="L15" s="92"/>
    </row>
    <row r="16" spans="1:12" ht="12.75" x14ac:dyDescent="0.2">
      <c r="A16" s="94" t="s">
        <v>106</v>
      </c>
      <c r="B16" s="95">
        <v>0.52</v>
      </c>
      <c r="C16" s="95">
        <v>0.46</v>
      </c>
      <c r="D16" s="95">
        <v>0.56000000000000005</v>
      </c>
      <c r="E16" s="95">
        <v>0.38</v>
      </c>
      <c r="F16" s="95">
        <v>0.6</v>
      </c>
      <c r="G16" s="95">
        <v>0.52</v>
      </c>
      <c r="H16" s="96">
        <v>0.54</v>
      </c>
      <c r="I16" s="95">
        <v>0.41</v>
      </c>
      <c r="J16" s="95">
        <v>0.53</v>
      </c>
      <c r="K16" s="92"/>
      <c r="L16" s="92"/>
    </row>
    <row r="17" spans="1:12" ht="12.75" x14ac:dyDescent="0.2">
      <c r="A17" s="94" t="s">
        <v>231</v>
      </c>
      <c r="B17" s="95">
        <v>0.56999999999999995</v>
      </c>
      <c r="C17" s="95">
        <v>0.56000000000000005</v>
      </c>
      <c r="D17" s="95">
        <v>0.56999999999999995</v>
      </c>
      <c r="E17" s="95">
        <v>0.43</v>
      </c>
      <c r="F17" s="95">
        <v>0.57999999999999996</v>
      </c>
      <c r="G17" s="95">
        <v>0.54</v>
      </c>
      <c r="H17" s="95">
        <v>0.53</v>
      </c>
      <c r="I17" s="95">
        <v>0.48</v>
      </c>
      <c r="J17" s="96">
        <v>0.54</v>
      </c>
      <c r="K17" s="92"/>
      <c r="L17" s="92"/>
    </row>
    <row r="18" spans="1:12" ht="12.75" x14ac:dyDescent="0.2">
      <c r="A18" s="94" t="s">
        <v>120</v>
      </c>
      <c r="B18" s="95">
        <v>0.51</v>
      </c>
      <c r="C18" s="95">
        <v>0.42</v>
      </c>
      <c r="D18" s="95">
        <v>0.52</v>
      </c>
      <c r="E18" s="95">
        <v>0.4</v>
      </c>
      <c r="F18" s="95">
        <v>0.56000000000000005</v>
      </c>
      <c r="G18" s="95">
        <v>0.47</v>
      </c>
      <c r="H18" s="95">
        <v>0.5</v>
      </c>
      <c r="I18" s="95">
        <v>0.38</v>
      </c>
      <c r="J18" s="96">
        <v>0.5</v>
      </c>
      <c r="K18" s="92"/>
      <c r="L18" s="92"/>
    </row>
    <row r="19" spans="1:12" ht="12.75" x14ac:dyDescent="0.2">
      <c r="A19" s="94" t="s">
        <v>115</v>
      </c>
      <c r="B19" s="95">
        <v>0.63</v>
      </c>
      <c r="C19" s="95">
        <v>0.45</v>
      </c>
      <c r="D19" s="95">
        <v>0.54</v>
      </c>
      <c r="E19" s="95">
        <v>0.49</v>
      </c>
      <c r="F19" s="95">
        <v>0.62</v>
      </c>
      <c r="G19" s="95">
        <v>0.56000000000000005</v>
      </c>
      <c r="H19" s="95">
        <v>0.51</v>
      </c>
      <c r="I19" s="95">
        <v>0.44</v>
      </c>
      <c r="J19" s="96">
        <v>0.57999999999999996</v>
      </c>
      <c r="K19" s="92"/>
      <c r="L19" s="92"/>
    </row>
    <row r="20" spans="1:12" ht="12.75" x14ac:dyDescent="0.2">
      <c r="A20" s="94" t="s">
        <v>113</v>
      </c>
      <c r="B20" s="95">
        <v>0.49</v>
      </c>
      <c r="C20" s="95">
        <v>0.41</v>
      </c>
      <c r="D20" s="95">
        <v>0.51</v>
      </c>
      <c r="E20" s="95">
        <v>0.28000000000000003</v>
      </c>
      <c r="F20" s="95">
        <v>0.45</v>
      </c>
      <c r="G20" s="95">
        <v>0.44</v>
      </c>
      <c r="H20" s="95">
        <v>0.47</v>
      </c>
      <c r="I20" s="95">
        <v>0.39</v>
      </c>
      <c r="J20" s="96">
        <v>0.49</v>
      </c>
      <c r="K20" s="92"/>
      <c r="L20" s="92"/>
    </row>
    <row r="21" spans="1:12" ht="12.75" x14ac:dyDescent="0.2">
      <c r="A21" s="94" t="s">
        <v>109</v>
      </c>
      <c r="B21" s="95">
        <v>0.55000000000000004</v>
      </c>
      <c r="C21" s="95">
        <v>0.49</v>
      </c>
      <c r="D21" s="95">
        <v>0.56000000000000005</v>
      </c>
      <c r="E21" s="95">
        <v>0.36</v>
      </c>
      <c r="F21" s="95">
        <v>0.52</v>
      </c>
      <c r="G21" s="95">
        <v>0.46</v>
      </c>
      <c r="H21" s="95">
        <v>0.47</v>
      </c>
      <c r="I21" s="95">
        <v>0.35</v>
      </c>
      <c r="J21" s="96">
        <v>0.48</v>
      </c>
      <c r="K21" s="92"/>
      <c r="L21" s="92"/>
    </row>
    <row r="22" spans="1:12" ht="12.75" x14ac:dyDescent="0.2">
      <c r="A22" s="94" t="s">
        <v>121</v>
      </c>
      <c r="B22" s="95">
        <v>0.57999999999999996</v>
      </c>
      <c r="C22" s="95">
        <v>0.59</v>
      </c>
      <c r="D22" s="95">
        <v>0.6</v>
      </c>
      <c r="E22" s="95">
        <v>0.33</v>
      </c>
      <c r="F22" s="95">
        <v>0.55000000000000004</v>
      </c>
      <c r="G22" s="95">
        <v>0.45</v>
      </c>
      <c r="H22" s="96">
        <v>0.48</v>
      </c>
      <c r="I22" s="95">
        <v>0.38</v>
      </c>
      <c r="J22" s="95">
        <v>0.47</v>
      </c>
      <c r="K22" s="92"/>
      <c r="L22" s="92"/>
    </row>
    <row r="23" spans="1:12" ht="12.75" x14ac:dyDescent="0.2">
      <c r="A23" s="94" t="s">
        <v>110</v>
      </c>
      <c r="B23" s="95">
        <v>0.54</v>
      </c>
      <c r="C23" s="95">
        <v>0.46</v>
      </c>
      <c r="D23" s="95">
        <v>0.54</v>
      </c>
      <c r="E23" s="95">
        <v>0.47</v>
      </c>
      <c r="F23" s="95">
        <v>0.63</v>
      </c>
      <c r="G23" s="95">
        <v>0.56999999999999995</v>
      </c>
      <c r="H23" s="96">
        <v>0.53</v>
      </c>
      <c r="I23" s="95">
        <v>0.43</v>
      </c>
      <c r="J23" s="95">
        <v>0.52</v>
      </c>
      <c r="K23" s="92"/>
      <c r="L23" s="92"/>
    </row>
    <row r="24" spans="1:12" ht="12.75" x14ac:dyDescent="0.2">
      <c r="A24" s="94" t="s">
        <v>234</v>
      </c>
      <c r="B24" s="95">
        <v>0.48</v>
      </c>
      <c r="C24" s="95">
        <v>0.42</v>
      </c>
      <c r="D24" s="95">
        <v>0.49</v>
      </c>
      <c r="E24" s="95">
        <v>0.38</v>
      </c>
      <c r="F24" s="95">
        <v>0.56999999999999995</v>
      </c>
      <c r="G24" s="95">
        <v>0.47</v>
      </c>
      <c r="H24" s="95">
        <v>0.5</v>
      </c>
      <c r="I24" s="95">
        <v>0.4</v>
      </c>
      <c r="J24" s="96">
        <v>0.53</v>
      </c>
      <c r="K24" s="92"/>
      <c r="L24" s="92"/>
    </row>
    <row r="25" spans="1:12" ht="12.75" x14ac:dyDescent="0.2">
      <c r="A25" s="94" t="s">
        <v>118</v>
      </c>
      <c r="B25" s="99">
        <v>0.53</v>
      </c>
      <c r="C25" s="99">
        <v>0.46</v>
      </c>
      <c r="D25" s="99">
        <v>0.53</v>
      </c>
      <c r="E25" s="99">
        <v>0.43</v>
      </c>
      <c r="F25" s="99">
        <v>0.6</v>
      </c>
      <c r="G25" s="99">
        <v>0.54</v>
      </c>
      <c r="H25" s="99">
        <v>0.56000000000000005</v>
      </c>
      <c r="I25" s="99">
        <v>0.44</v>
      </c>
      <c r="J25" s="100">
        <v>0.61</v>
      </c>
      <c r="K25" s="92"/>
      <c r="L25" s="92"/>
    </row>
    <row r="26" spans="1:12" ht="12.75" x14ac:dyDescent="0.2">
      <c r="A26" s="2" t="s">
        <v>117</v>
      </c>
      <c r="B26" s="99">
        <v>0.44</v>
      </c>
      <c r="C26" s="99">
        <v>0.35</v>
      </c>
      <c r="D26" s="99">
        <v>0.44</v>
      </c>
      <c r="E26" s="99">
        <v>0.22</v>
      </c>
      <c r="F26" s="99">
        <v>0.41</v>
      </c>
      <c r="G26" s="99">
        <v>0.37</v>
      </c>
      <c r="H26" s="99">
        <v>0.42</v>
      </c>
      <c r="I26" s="99">
        <v>0.33</v>
      </c>
      <c r="J26" s="100">
        <v>0.45</v>
      </c>
      <c r="K26" s="92"/>
      <c r="L26" s="92"/>
    </row>
    <row r="27" spans="1:12" ht="12.75" x14ac:dyDescent="0.2">
      <c r="A27" s="94" t="s">
        <v>111</v>
      </c>
      <c r="B27" s="99">
        <v>0.54</v>
      </c>
      <c r="C27" s="99">
        <v>0.5</v>
      </c>
      <c r="D27" s="99">
        <v>0.56000000000000005</v>
      </c>
      <c r="E27" s="99">
        <v>0.33</v>
      </c>
      <c r="F27" s="99">
        <v>0.54</v>
      </c>
      <c r="G27" s="99">
        <v>0.48</v>
      </c>
      <c r="H27" s="100">
        <v>0.56000000000000005</v>
      </c>
      <c r="I27" s="99">
        <v>0.43</v>
      </c>
      <c r="J27" s="99">
        <v>0.54</v>
      </c>
      <c r="K27" s="92"/>
      <c r="L27" s="92"/>
    </row>
    <row r="28" spans="1:12" ht="12.75" customHeight="1" x14ac:dyDescent="0.2">
      <c r="A28" s="94" t="s">
        <v>233</v>
      </c>
      <c r="B28" s="97">
        <v>0.51666666666666672</v>
      </c>
      <c r="C28" s="97">
        <v>0.44541666666666663</v>
      </c>
      <c r="D28" s="97">
        <v>0.5195833333333334</v>
      </c>
      <c r="E28" s="97">
        <v>0.375</v>
      </c>
      <c r="F28" s="97">
        <v>0.54999999999999993</v>
      </c>
      <c r="G28" s="97">
        <v>0.48541666666666666</v>
      </c>
      <c r="H28" s="97">
        <v>0.50250000000000006</v>
      </c>
      <c r="I28" s="97">
        <v>0.39833333333333337</v>
      </c>
      <c r="J28" s="98">
        <v>0.52041666666666675</v>
      </c>
      <c r="K28" s="92"/>
      <c r="L28" s="92"/>
    </row>
    <row r="29" spans="1:12" ht="12.75" customHeight="1" x14ac:dyDescent="0.2">
      <c r="A29" s="94" t="s">
        <v>33</v>
      </c>
      <c r="B29" s="97">
        <v>0.46</v>
      </c>
      <c r="C29" s="97">
        <v>0.41</v>
      </c>
      <c r="D29" s="97">
        <v>0.32</v>
      </c>
      <c r="E29" s="97">
        <v>0.3</v>
      </c>
      <c r="F29" s="97">
        <v>0.48</v>
      </c>
      <c r="G29" s="97">
        <v>0.41</v>
      </c>
      <c r="H29" s="97">
        <v>0.34</v>
      </c>
      <c r="I29" s="97">
        <v>0.4</v>
      </c>
      <c r="J29" s="97">
        <v>0.44</v>
      </c>
      <c r="K29" s="92"/>
      <c r="L29" s="92"/>
    </row>
    <row r="30" spans="1:12" ht="12.75" x14ac:dyDescent="0.2">
      <c r="A30" s="94" t="s">
        <v>237</v>
      </c>
      <c r="B30" s="97">
        <v>0.56000000000000005</v>
      </c>
      <c r="C30" s="97">
        <v>0.59</v>
      </c>
      <c r="D30" s="97">
        <v>0.51</v>
      </c>
      <c r="E30" s="97">
        <v>0.37</v>
      </c>
      <c r="F30" s="97">
        <v>0.61</v>
      </c>
      <c r="G30" s="97">
        <v>0.51</v>
      </c>
      <c r="H30" s="97">
        <v>0.44</v>
      </c>
      <c r="I30" s="97">
        <v>0.56999999999999995</v>
      </c>
      <c r="J30" s="97">
        <v>0.56000000000000005</v>
      </c>
      <c r="K30" s="92"/>
      <c r="L30" s="92"/>
    </row>
  </sheetData>
  <autoFilter ref="A3:L3">
    <sortState ref="A5:L30">
      <sortCondition ref="A3"/>
    </sortState>
  </autoFilter>
  <mergeCells count="1">
    <mergeCell ref="A2:A3"/>
  </mergeCells>
  <dataValidations count="1">
    <dataValidation type="list" allowBlank="1" showInputMessage="1" showErrorMessage="1" sqref="C29">
      <formula1>A$4:A$30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2:G39"/>
  <sheetViews>
    <sheetView zoomScaleNormal="100" workbookViewId="0">
      <selection activeCell="I13" sqref="I13:J13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  <col min="6" max="6" width="10.140625" customWidth="1"/>
  </cols>
  <sheetData>
    <row r="2" spans="1:5" ht="15.75" x14ac:dyDescent="0.25">
      <c r="A2" s="68" t="s">
        <v>66</v>
      </c>
      <c r="B2" s="194" t="s">
        <v>116</v>
      </c>
      <c r="C2" s="194"/>
      <c r="D2" s="194"/>
      <c r="E2" s="194"/>
    </row>
    <row r="3" spans="1:5" ht="15.75" x14ac:dyDescent="0.25">
      <c r="A3" s="68" t="s">
        <v>37</v>
      </c>
      <c r="B3" s="197"/>
      <c r="C3" s="197"/>
      <c r="D3" s="197"/>
      <c r="E3" s="197"/>
    </row>
    <row r="4" spans="1:5" ht="15.75" x14ac:dyDescent="0.25">
      <c r="A4" s="83"/>
      <c r="B4" s="84"/>
      <c r="C4" s="84"/>
      <c r="D4" s="84"/>
      <c r="E4" s="84"/>
    </row>
    <row r="5" spans="1:5" ht="15.75" x14ac:dyDescent="0.25">
      <c r="A5" s="71" t="s">
        <v>221</v>
      </c>
      <c r="B5" s="85" t="s">
        <v>222</v>
      </c>
      <c r="C5" s="86" t="s">
        <v>223</v>
      </c>
      <c r="D5" s="87" t="s">
        <v>224</v>
      </c>
      <c r="E5" s="88" t="s">
        <v>225</v>
      </c>
    </row>
    <row r="6" spans="1:5" ht="15.75" x14ac:dyDescent="0.25">
      <c r="A6" s="71" t="s">
        <v>226</v>
      </c>
      <c r="B6" s="89">
        <v>1</v>
      </c>
      <c r="C6" s="90">
        <v>2</v>
      </c>
      <c r="D6" s="90">
        <v>3</v>
      </c>
      <c r="E6" s="90">
        <v>4</v>
      </c>
    </row>
    <row r="7" spans="1:5" ht="15.75" x14ac:dyDescent="0.25">
      <c r="A7" s="71">
        <v>2016</v>
      </c>
      <c r="B7" s="155">
        <f>VLOOKUP($B$2,'2016F'!$A$1:$AA$29,6,0)</f>
        <v>0.14000000000000001</v>
      </c>
      <c r="C7" s="156">
        <f>VLOOKUP($B$2,'2016F'!$A$1:$AA$29,7,0)</f>
        <v>0.21</v>
      </c>
      <c r="D7" s="157">
        <f>VLOOKUP($B$2,'2016F'!$A$1:$AA$29,8,0)</f>
        <v>0.64</v>
      </c>
      <c r="E7" s="158">
        <f>VLOOKUP($B$2,'2016F'!$A$1:$AA$29,9,0)</f>
        <v>0.02</v>
      </c>
    </row>
    <row r="8" spans="1:5" ht="15.75" x14ac:dyDescent="0.25">
      <c r="A8" s="71">
        <v>2017</v>
      </c>
      <c r="B8" s="155">
        <f>VLOOKUP($B$2,'2017F'!$A$1:$AA$29,6,0)</f>
        <v>0.06</v>
      </c>
      <c r="C8" s="156">
        <f>VLOOKUP($B$2,'2017F'!$A$1:$AA$29,7,0)</f>
        <v>0.24</v>
      </c>
      <c r="D8" s="157">
        <f>VLOOKUP($B$2,'2017F'!$A$1:$AA$29,8,0)</f>
        <v>0.63</v>
      </c>
      <c r="E8" s="158">
        <f>VLOOKUP($B$2,'2017F'!$A$1:$AA$29,9,0)</f>
        <v>0.06</v>
      </c>
    </row>
    <row r="9" spans="1:5" ht="15.75" x14ac:dyDescent="0.25">
      <c r="A9" s="71">
        <v>2018</v>
      </c>
      <c r="B9" s="155">
        <f>VLOOKUP($B$2,'2018F'!$A$1:$AA$29,6,0)</f>
        <v>0.05</v>
      </c>
      <c r="C9" s="156">
        <f>VLOOKUP($B$2,'2018F'!$A$1:$AA$29,7,0)</f>
        <v>0.37</v>
      </c>
      <c r="D9" s="157">
        <f>VLOOKUP($B$2,'2018F'!$A$1:$AA$29,8,0)</f>
        <v>0.56000000000000005</v>
      </c>
      <c r="E9" s="158">
        <f>VLOOKUP($B$2,'2018F'!$A$1:$AA$29,9,0)</f>
        <v>0.02</v>
      </c>
    </row>
    <row r="12" spans="1:5" ht="15.75" x14ac:dyDescent="0.25">
      <c r="A12" s="68" t="s">
        <v>229</v>
      </c>
      <c r="B12" s="69"/>
      <c r="C12" s="69">
        <v>2016</v>
      </c>
      <c r="D12" s="69">
        <v>2017</v>
      </c>
      <c r="E12" s="69">
        <v>2018</v>
      </c>
    </row>
    <row r="13" spans="1:5" ht="57.75" customHeight="1" x14ac:dyDescent="0.25">
      <c r="A13" s="91" t="s">
        <v>161</v>
      </c>
      <c r="B13" s="162" t="s">
        <v>154</v>
      </c>
      <c r="C13" s="106">
        <f>VLOOKUP($B$2,Hoja2!$A$2:$P$34,2,0)</f>
        <v>0.51</v>
      </c>
      <c r="D13" s="106">
        <f>VLOOKUP($B$2,Hoja2!$A$2:$P$34,5,0)</f>
        <v>0.28000000000000003</v>
      </c>
      <c r="E13" s="106">
        <f>VLOOKUP($B$2,Hoja2!$A$2:$P$34,9,0)</f>
        <v>0.38</v>
      </c>
    </row>
    <row r="14" spans="1:5" ht="81" customHeight="1" x14ac:dyDescent="0.25">
      <c r="A14" s="91" t="s">
        <v>162</v>
      </c>
      <c r="B14" s="162" t="s">
        <v>155</v>
      </c>
      <c r="C14" s="106">
        <f>VLOOKUP($B$2,Hoja2!$A$2:$P$34,3,0)</f>
        <v>0.43</v>
      </c>
      <c r="D14" s="106">
        <f>VLOOKUP($B$2,Hoja2!$A$2:$P$34,6,0)</f>
        <v>0.49</v>
      </c>
      <c r="E14" s="106">
        <f>VLOOKUP($B$2,Hoja2!$A$2:$P$34,8,0)</f>
        <v>0.48</v>
      </c>
    </row>
    <row r="15" spans="1:5" ht="48" x14ac:dyDescent="0.25">
      <c r="A15" s="91" t="s">
        <v>163</v>
      </c>
      <c r="B15" s="162" t="s">
        <v>228</v>
      </c>
      <c r="C15" s="106">
        <f>VLOOKUP($B$2,Hoja2!$A$2:$P$34,4,0)</f>
        <v>0.52</v>
      </c>
      <c r="D15" s="106">
        <f>VLOOKUP($B$2,Hoja2!$A$2:$P$34,7,0)</f>
        <v>0.44</v>
      </c>
      <c r="E15" s="106">
        <f>VLOOKUP($B$2,Hoja2!$A$2:$P$34,10,0)</f>
        <v>0.54</v>
      </c>
    </row>
    <row r="16" spans="1:5" ht="15.75" x14ac:dyDescent="0.25">
      <c r="A16" s="8"/>
      <c r="B16" s="8"/>
      <c r="C16" s="10"/>
      <c r="D16" s="10"/>
      <c r="E16" s="10"/>
    </row>
    <row r="17" spans="1:7" ht="15.75" x14ac:dyDescent="0.25">
      <c r="A17" s="193" t="s">
        <v>38</v>
      </c>
      <c r="B17" s="193"/>
      <c r="C17" s="193"/>
      <c r="D17" s="193"/>
      <c r="E17" s="15">
        <v>2</v>
      </c>
    </row>
    <row r="18" spans="1:7" ht="15.75" x14ac:dyDescent="0.25">
      <c r="A18" s="193" t="s">
        <v>39</v>
      </c>
      <c r="B18" s="193"/>
      <c r="C18" s="193"/>
      <c r="D18" s="193"/>
      <c r="E18" s="15">
        <v>3</v>
      </c>
    </row>
    <row r="19" spans="1:7" ht="15.75" x14ac:dyDescent="0.25">
      <c r="A19" s="14"/>
      <c r="B19" s="14"/>
      <c r="C19" s="14"/>
      <c r="D19" s="14"/>
      <c r="E19" s="8"/>
    </row>
    <row r="20" spans="1:7" ht="15.75" customHeight="1" x14ac:dyDescent="0.25">
      <c r="A20" s="196" t="s">
        <v>172</v>
      </c>
      <c r="B20" s="196"/>
      <c r="C20" s="196"/>
      <c r="D20" s="196"/>
      <c r="E20" s="196"/>
    </row>
    <row r="21" spans="1:7" ht="15.75" customHeight="1" x14ac:dyDescent="0.25">
      <c r="A21" s="195" t="str">
        <f>VLOOKUP($A$30,desc!$A$2:$D$5,2,0)</f>
        <v>ARGUMENTACIÓN</v>
      </c>
      <c r="B21" s="195"/>
      <c r="C21" s="195"/>
      <c r="D21" s="195"/>
      <c r="E21" s="195"/>
    </row>
    <row r="22" spans="1:7" ht="15.75" customHeight="1" x14ac:dyDescent="0.25">
      <c r="A22" s="198"/>
      <c r="B22" s="198"/>
      <c r="C22" s="198"/>
      <c r="D22" s="198"/>
      <c r="E22" s="198"/>
    </row>
    <row r="23" spans="1:7" ht="15.75" x14ac:dyDescent="0.25">
      <c r="A23" s="207" t="s">
        <v>74</v>
      </c>
      <c r="B23" s="207"/>
      <c r="C23" s="207"/>
      <c r="D23" s="207"/>
      <c r="E23" s="207"/>
    </row>
    <row r="24" spans="1:7" ht="15.75" x14ac:dyDescent="0.25">
      <c r="A24" s="195" t="str">
        <f>VLOOKUP($A$30,desc!$A$2:$D$5,3,0)</f>
        <v xml:space="preserve">Valida procedimientos y estrategias matemáticas utilizadas para dar solución a problemas. </v>
      </c>
      <c r="B24" s="195"/>
      <c r="C24" s="195"/>
      <c r="D24" s="195"/>
      <c r="E24" s="195"/>
    </row>
    <row r="25" spans="1:7" ht="15.75" x14ac:dyDescent="0.25">
      <c r="A25" s="199"/>
      <c r="B25" s="199"/>
      <c r="C25" s="199"/>
      <c r="D25" s="199"/>
      <c r="E25" s="199"/>
    </row>
    <row r="26" spans="1:7" ht="15.75" x14ac:dyDescent="0.25">
      <c r="A26" s="207" t="s">
        <v>75</v>
      </c>
      <c r="B26" s="207"/>
      <c r="C26" s="207"/>
      <c r="D26" s="207"/>
      <c r="E26" s="207"/>
    </row>
    <row r="27" spans="1:7" ht="15.75" x14ac:dyDescent="0.25">
      <c r="A27" s="195" t="str">
        <f>VLOOKUP($A$30,desc!$A$2:$D$5,4,0)</f>
        <v>Establece la validez o pertinencia de una solución propuesta a un problema dado</v>
      </c>
      <c r="B27" s="195"/>
      <c r="C27" s="195"/>
      <c r="D27" s="195"/>
      <c r="E27" s="195"/>
    </row>
    <row r="28" spans="1:7" ht="15.75" x14ac:dyDescent="0.25">
      <c r="A28" s="200"/>
      <c r="B28" s="200"/>
      <c r="C28" s="200"/>
      <c r="D28" s="200"/>
      <c r="E28" s="200"/>
    </row>
    <row r="29" spans="1:7" ht="15.75" x14ac:dyDescent="0.25">
      <c r="A29" s="204" t="s">
        <v>40</v>
      </c>
      <c r="B29" s="205"/>
      <c r="C29" s="205"/>
      <c r="D29" s="205"/>
      <c r="E29" s="206"/>
    </row>
    <row r="30" spans="1:7" ht="34.5" customHeight="1" x14ac:dyDescent="0.4">
      <c r="A30" s="201" t="s">
        <v>129</v>
      </c>
      <c r="B30" s="202"/>
      <c r="C30" s="202"/>
      <c r="D30" s="202"/>
      <c r="E30" s="203"/>
      <c r="G30" s="70" t="s">
        <v>220</v>
      </c>
    </row>
    <row r="31" spans="1:7" ht="15.75" customHeight="1" x14ac:dyDescent="0.25">
      <c r="A31" s="201" t="str">
        <f>VLOOKUP($A$30,desc!A1:AR25,5,0)</f>
        <v xml:space="preserve"> </v>
      </c>
      <c r="B31" s="202"/>
      <c r="C31" s="202"/>
      <c r="D31" s="202"/>
      <c r="E31" s="203"/>
    </row>
    <row r="32" spans="1:7" ht="34.5" customHeight="1" x14ac:dyDescent="0.25">
      <c r="A32" s="201" t="str">
        <f>VLOOKUP($A$30,desc!A2:AR26,6,0)</f>
        <v xml:space="preserve"> </v>
      </c>
      <c r="B32" s="202"/>
      <c r="C32" s="202"/>
      <c r="D32" s="202"/>
      <c r="E32" s="203"/>
    </row>
    <row r="33" spans="1:5" ht="15.75" x14ac:dyDescent="0.25">
      <c r="A33" s="11"/>
      <c r="B33" s="11"/>
      <c r="C33" s="11"/>
      <c r="D33" s="11"/>
      <c r="E33" s="11"/>
    </row>
    <row r="34" spans="1:5" ht="15.75" x14ac:dyDescent="0.25">
      <c r="A34" s="9" t="s">
        <v>49</v>
      </c>
      <c r="B34" s="9"/>
      <c r="C34" s="9"/>
      <c r="D34" s="10"/>
      <c r="E34" s="10"/>
    </row>
    <row r="35" spans="1:5" ht="15.75" thickBot="1" x14ac:dyDescent="0.3">
      <c r="A35" s="7"/>
      <c r="B35" s="7"/>
      <c r="C35" s="7"/>
    </row>
    <row r="36" spans="1:5" x14ac:dyDescent="0.25">
      <c r="A36" s="16" t="s">
        <v>50</v>
      </c>
      <c r="B36" s="189" t="s">
        <v>51</v>
      </c>
      <c r="C36" s="190"/>
      <c r="D36" s="17" t="s">
        <v>52</v>
      </c>
      <c r="E36" s="17" t="s">
        <v>53</v>
      </c>
    </row>
    <row r="37" spans="1:5" ht="45" x14ac:dyDescent="0.25">
      <c r="A37" s="12" t="s">
        <v>57</v>
      </c>
      <c r="B37" s="191" t="s">
        <v>54</v>
      </c>
      <c r="C37" s="192"/>
      <c r="D37" s="13"/>
      <c r="E37" s="13"/>
    </row>
    <row r="38" spans="1:5" ht="104.25" customHeight="1" x14ac:dyDescent="0.25">
      <c r="A38" s="12" t="s">
        <v>58</v>
      </c>
      <c r="B38" s="191" t="s">
        <v>55</v>
      </c>
      <c r="C38" s="192"/>
      <c r="D38" s="13"/>
      <c r="E38" s="13"/>
    </row>
    <row r="39" spans="1:5" ht="60" x14ac:dyDescent="0.25">
      <c r="A39" s="12" t="s">
        <v>59</v>
      </c>
      <c r="B39" s="191" t="s">
        <v>56</v>
      </c>
      <c r="C39" s="192"/>
      <c r="D39" s="13"/>
      <c r="E39" s="13"/>
    </row>
  </sheetData>
  <mergeCells count="21">
    <mergeCell ref="B2:E2"/>
    <mergeCell ref="A24:E24"/>
    <mergeCell ref="A18:D18"/>
    <mergeCell ref="A20:E20"/>
    <mergeCell ref="A21:E21"/>
    <mergeCell ref="B3:E3"/>
    <mergeCell ref="A22:E22"/>
    <mergeCell ref="A23:E23"/>
    <mergeCell ref="B36:C36"/>
    <mergeCell ref="B37:C37"/>
    <mergeCell ref="B38:C38"/>
    <mergeCell ref="B39:C39"/>
    <mergeCell ref="A17:D17"/>
    <mergeCell ref="A25:E25"/>
    <mergeCell ref="A28:E28"/>
    <mergeCell ref="A32:E32"/>
    <mergeCell ref="A31:E31"/>
    <mergeCell ref="A30:E30"/>
    <mergeCell ref="A29:E29"/>
    <mergeCell ref="A27:E27"/>
    <mergeCell ref="A26:E26"/>
  </mergeCells>
  <conditionalFormatting sqref="B5:E5">
    <cfRule type="cellIs" dxfId="26" priority="17" stopIfTrue="1" operator="equal">
      <formula>0</formula>
    </cfRule>
  </conditionalFormatting>
  <conditionalFormatting sqref="C13:E15">
    <cfRule type="cellIs" dxfId="25" priority="9" operator="between">
      <formula>0.4</formula>
      <formula>0.69</formula>
    </cfRule>
    <cfRule type="cellIs" dxfId="24" priority="10" operator="between">
      <formula>0.2</formula>
      <formula>0.39</formula>
    </cfRule>
    <cfRule type="cellIs" dxfId="23" priority="11" operator="between">
      <formula>0.4</formula>
      <formula>0.69</formula>
    </cfRule>
    <cfRule type="cellIs" dxfId="22" priority="12" operator="between">
      <formula>0</formula>
      <formula>0.19</formula>
    </cfRule>
    <cfRule type="cellIs" dxfId="21" priority="13" operator="between">
      <formula>0.7</formula>
      <formula>1</formula>
    </cfRule>
    <cfRule type="cellIs" dxfId="20" priority="14" operator="between">
      <formula>0.4</formula>
      <formula>0.69</formula>
    </cfRule>
    <cfRule type="cellIs" dxfId="19" priority="15" operator="between">
      <formula>0.2</formula>
      <formula>0.39</formula>
    </cfRule>
    <cfRule type="cellIs" dxfId="18" priority="16" operator="between">
      <formula>0</formula>
      <formula>0.19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Hoja3!$A$2:$A$9</xm:f>
          </x14:formula1>
          <xm:sqref>C33:E33</xm:sqref>
        </x14:dataValidation>
        <x14:dataValidation type="list" allowBlank="1" showInputMessage="1" showErrorMessage="1">
          <x14:formula1>
            <xm:f>Hoja1!$B$10:$B$13</xm:f>
          </x14:formula1>
          <xm:sqref>E17</xm:sqref>
        </x14:dataValidation>
        <x14:dataValidation type="list" allowBlank="1" showInputMessage="1" showErrorMessage="1">
          <x14:formula1>
            <xm:f>desc!$A$3:$A$5</xm:f>
          </x14:formula1>
          <xm:sqref>A30:E30</xm:sqref>
        </x14:dataValidation>
        <x14:dataValidation type="list" allowBlank="1" showInputMessage="1" showErrorMessage="1">
          <x14:formula1>
            <xm:f>Hoja1!B$11:B$13</xm:f>
          </x14:formula1>
          <xm:sqref>E18:E19</xm:sqref>
        </x14:dataValidation>
        <x14:dataValidation type="list" allowBlank="1" showInputMessage="1" showErrorMessage="1">
          <x14:formula1>
            <xm:f>Hoja2!A$4:A$30</xm:f>
          </x14:formula1>
          <xm:sqref>B2:E2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14" zoomScale="70" zoomScaleNormal="70" workbookViewId="0">
      <selection activeCell="A11" sqref="A11"/>
    </sheetView>
  </sheetViews>
  <sheetFormatPr baseColWidth="10" defaultRowHeight="15" x14ac:dyDescent="0.25"/>
  <cols>
    <col min="1" max="1" width="93.28515625" customWidth="1"/>
    <col min="2" max="2" width="60" customWidth="1"/>
    <col min="3" max="3" width="51.28515625" customWidth="1"/>
    <col min="4" max="4" width="113.7109375" bestFit="1" customWidth="1"/>
  </cols>
  <sheetData>
    <row r="2" spans="1:7" x14ac:dyDescent="0.25">
      <c r="A2" s="36" t="s">
        <v>157</v>
      </c>
      <c r="B2" s="36" t="s">
        <v>160</v>
      </c>
      <c r="C2" s="37" t="s">
        <v>74</v>
      </c>
      <c r="D2" s="37" t="s">
        <v>75</v>
      </c>
    </row>
    <row r="3" spans="1:7" ht="191.25" x14ac:dyDescent="0.25">
      <c r="A3" s="38" t="s">
        <v>127</v>
      </c>
      <c r="B3" t="s">
        <v>161</v>
      </c>
      <c r="C3" s="37" t="s">
        <v>154</v>
      </c>
      <c r="D3" t="s">
        <v>164</v>
      </c>
      <c r="E3" s="38" t="s">
        <v>128</v>
      </c>
      <c r="F3" s="38" t="s">
        <v>126</v>
      </c>
    </row>
    <row r="4" spans="1:7" ht="68.25" customHeight="1" x14ac:dyDescent="0.25">
      <c r="A4" s="38" t="s">
        <v>129</v>
      </c>
      <c r="B4" t="s">
        <v>163</v>
      </c>
      <c r="C4" s="37" t="s">
        <v>156</v>
      </c>
      <c r="D4" t="s">
        <v>166</v>
      </c>
      <c r="E4" t="s">
        <v>218</v>
      </c>
      <c r="F4" t="s">
        <v>218</v>
      </c>
    </row>
    <row r="5" spans="1:7" ht="112.5" x14ac:dyDescent="0.25">
      <c r="A5" s="38" t="s">
        <v>130</v>
      </c>
      <c r="B5" t="s">
        <v>161</v>
      </c>
      <c r="C5" s="37" t="s">
        <v>154</v>
      </c>
      <c r="D5" t="s">
        <v>165</v>
      </c>
      <c r="E5" s="38" t="s">
        <v>131</v>
      </c>
      <c r="F5" s="49" t="s">
        <v>218</v>
      </c>
    </row>
    <row r="8" spans="1:7" x14ac:dyDescent="0.25">
      <c r="A8" s="28" t="s">
        <v>158</v>
      </c>
      <c r="B8" s="29" t="s">
        <v>171</v>
      </c>
      <c r="C8" t="s">
        <v>74</v>
      </c>
      <c r="D8" t="s">
        <v>75</v>
      </c>
    </row>
    <row r="9" spans="1:7" ht="146.25" x14ac:dyDescent="0.25">
      <c r="A9" s="74" t="s">
        <v>132</v>
      </c>
      <c r="B9" s="73" t="s">
        <v>161</v>
      </c>
      <c r="C9" s="75" t="s">
        <v>154</v>
      </c>
      <c r="D9" s="76" t="s">
        <v>164</v>
      </c>
      <c r="E9" s="72" t="s">
        <v>134</v>
      </c>
      <c r="F9" s="72" t="s">
        <v>137</v>
      </c>
      <c r="G9" s="72" t="s">
        <v>140</v>
      </c>
    </row>
    <row r="10" spans="1:7" ht="191.25" x14ac:dyDescent="0.25">
      <c r="A10" s="3" t="s">
        <v>133</v>
      </c>
      <c r="B10" s="77" t="s">
        <v>162</v>
      </c>
      <c r="C10" s="78" t="s">
        <v>155</v>
      </c>
      <c r="D10" s="77" t="s">
        <v>167</v>
      </c>
      <c r="E10" s="33" t="s">
        <v>138</v>
      </c>
      <c r="F10" s="33" t="s">
        <v>139</v>
      </c>
      <c r="G10" s="3" t="s">
        <v>142</v>
      </c>
    </row>
    <row r="11" spans="1:7" ht="146.25" x14ac:dyDescent="0.25">
      <c r="A11" s="33" t="s">
        <v>135</v>
      </c>
      <c r="B11" t="s">
        <v>163</v>
      </c>
      <c r="C11" s="37" t="s">
        <v>156</v>
      </c>
      <c r="D11" t="s">
        <v>168</v>
      </c>
      <c r="E11" s="3" t="s">
        <v>141</v>
      </c>
      <c r="F11" t="s">
        <v>218</v>
      </c>
      <c r="G11" t="s">
        <v>218</v>
      </c>
    </row>
    <row r="12" spans="1:7" ht="78.75" x14ac:dyDescent="0.25">
      <c r="A12" s="72" t="s">
        <v>136</v>
      </c>
      <c r="B12" s="73" t="s">
        <v>161</v>
      </c>
      <c r="C12" s="75" t="s">
        <v>154</v>
      </c>
      <c r="D12" t="s">
        <v>165</v>
      </c>
      <c r="E12" s="74" t="s">
        <v>143</v>
      </c>
      <c r="F12" t="s">
        <v>218</v>
      </c>
      <c r="G12" t="s">
        <v>218</v>
      </c>
    </row>
    <row r="13" spans="1:7" x14ac:dyDescent="0.25">
      <c r="A13" s="31"/>
      <c r="B13" s="39"/>
    </row>
    <row r="14" spans="1:7" x14ac:dyDescent="0.25">
      <c r="A14" s="31"/>
      <c r="B14" s="39"/>
    </row>
    <row r="16" spans="1:7" x14ac:dyDescent="0.25">
      <c r="A16" s="28" t="s">
        <v>159</v>
      </c>
      <c r="B16" s="29"/>
    </row>
    <row r="17" spans="1:7" ht="78.75" x14ac:dyDescent="0.25">
      <c r="A17" s="80" t="s">
        <v>144</v>
      </c>
      <c r="B17" t="s">
        <v>162</v>
      </c>
      <c r="C17" t="s">
        <v>155</v>
      </c>
      <c r="D17" t="s">
        <v>169</v>
      </c>
      <c r="E17" s="79" t="s">
        <v>151</v>
      </c>
      <c r="F17" t="s">
        <v>218</v>
      </c>
      <c r="G17" t="s">
        <v>218</v>
      </c>
    </row>
    <row r="18" spans="1:7" ht="22.5" x14ac:dyDescent="0.25">
      <c r="A18" s="3" t="s">
        <v>145</v>
      </c>
      <c r="B18" t="s">
        <v>161</v>
      </c>
      <c r="C18" t="s">
        <v>154</v>
      </c>
      <c r="D18" t="s">
        <v>165</v>
      </c>
      <c r="E18" t="s">
        <v>218</v>
      </c>
      <c r="F18" t="s">
        <v>218</v>
      </c>
      <c r="G18" t="s">
        <v>218</v>
      </c>
    </row>
    <row r="19" spans="1:7" ht="22.5" x14ac:dyDescent="0.25">
      <c r="A19" s="79" t="s">
        <v>146</v>
      </c>
      <c r="B19" t="s">
        <v>162</v>
      </c>
      <c r="C19" t="s">
        <v>155</v>
      </c>
      <c r="D19" t="s">
        <v>170</v>
      </c>
      <c r="E19" t="s">
        <v>218</v>
      </c>
      <c r="F19" t="s">
        <v>218</v>
      </c>
      <c r="G19" t="s">
        <v>218</v>
      </c>
    </row>
    <row r="20" spans="1:7" ht="101.25" x14ac:dyDescent="0.25">
      <c r="A20" s="33" t="s">
        <v>147</v>
      </c>
      <c r="B20" t="s">
        <v>161</v>
      </c>
      <c r="C20" t="s">
        <v>154</v>
      </c>
      <c r="D20" s="82" t="s">
        <v>164</v>
      </c>
      <c r="E20" s="33" t="s">
        <v>148</v>
      </c>
      <c r="F20" s="33" t="s">
        <v>149</v>
      </c>
      <c r="G20" s="33" t="s">
        <v>150</v>
      </c>
    </row>
    <row r="21" spans="1:7" ht="157.5" x14ac:dyDescent="0.25">
      <c r="A21" s="81" t="s">
        <v>152</v>
      </c>
      <c r="B21" t="s">
        <v>163</v>
      </c>
      <c r="C21" t="s">
        <v>156</v>
      </c>
      <c r="D21" t="s">
        <v>168</v>
      </c>
      <c r="E21" s="3" t="s">
        <v>153</v>
      </c>
      <c r="F21" t="s">
        <v>218</v>
      </c>
      <c r="G21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G40"/>
  <sheetViews>
    <sheetView tabSelected="1" zoomScaleNormal="100" workbookViewId="0">
      <selection activeCell="M15" sqref="M15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  <col min="6" max="6" width="10.140625" customWidth="1"/>
  </cols>
  <sheetData>
    <row r="2" spans="1:5" ht="15.75" x14ac:dyDescent="0.25">
      <c r="A2" s="68" t="s">
        <v>66</v>
      </c>
      <c r="B2" s="194" t="s">
        <v>116</v>
      </c>
      <c r="C2" s="194"/>
      <c r="D2" s="194"/>
      <c r="E2" s="194"/>
    </row>
    <row r="3" spans="1:5" ht="15.75" x14ac:dyDescent="0.25">
      <c r="A3" s="68" t="s">
        <v>37</v>
      </c>
      <c r="B3" s="197"/>
      <c r="C3" s="197"/>
      <c r="D3" s="197"/>
      <c r="E3" s="197"/>
    </row>
    <row r="4" spans="1:5" ht="15.75" x14ac:dyDescent="0.25">
      <c r="A4" s="83"/>
      <c r="B4" s="84"/>
      <c r="C4" s="84"/>
      <c r="D4" s="84"/>
      <c r="E4" s="84"/>
    </row>
    <row r="5" spans="1:5" ht="15.75" x14ac:dyDescent="0.25">
      <c r="A5" s="71" t="s">
        <v>221</v>
      </c>
      <c r="B5" s="85" t="s">
        <v>222</v>
      </c>
      <c r="C5" s="86" t="s">
        <v>223</v>
      </c>
      <c r="D5" s="87" t="s">
        <v>224</v>
      </c>
      <c r="E5" s="88" t="s">
        <v>225</v>
      </c>
    </row>
    <row r="6" spans="1:5" ht="15.75" x14ac:dyDescent="0.25">
      <c r="A6" s="71" t="s">
        <v>226</v>
      </c>
      <c r="B6" s="89">
        <v>1</v>
      </c>
      <c r="C6" s="90">
        <v>2</v>
      </c>
      <c r="D6" s="90">
        <v>3</v>
      </c>
      <c r="E6" s="90">
        <v>4</v>
      </c>
    </row>
    <row r="7" spans="1:5" ht="15.75" x14ac:dyDescent="0.25">
      <c r="A7" s="71">
        <v>2016</v>
      </c>
      <c r="B7" s="155">
        <f>VLOOKUP($B$2,'2016F'!$A$1:$AA$29,6,0)</f>
        <v>0.14000000000000001</v>
      </c>
      <c r="C7" s="156">
        <f>VLOOKUP($B$2,'2016F'!$A$1:$AA$29,7,0)</f>
        <v>0.21</v>
      </c>
      <c r="D7" s="157">
        <f>VLOOKUP($B$2,'2016F'!$A$1:$AA$29,8,0)</f>
        <v>0.64</v>
      </c>
      <c r="E7" s="158">
        <f>VLOOKUP($B$2,'2016F'!$A$1:$AA$29,9,0)</f>
        <v>0.02</v>
      </c>
    </row>
    <row r="8" spans="1:5" ht="15.75" x14ac:dyDescent="0.25">
      <c r="A8" s="71">
        <v>2017</v>
      </c>
      <c r="B8" s="155">
        <f>VLOOKUP($B$2,'2017F'!$A$1:$AA$29,6,0)</f>
        <v>0.06</v>
      </c>
      <c r="C8" s="156">
        <f>VLOOKUP($B$2,'2017F'!$A$1:$AA$29,7,0)</f>
        <v>0.24</v>
      </c>
      <c r="D8" s="157">
        <f>VLOOKUP($B$2,'2017F'!$A$1:$AA$29,8,0)</f>
        <v>0.63</v>
      </c>
      <c r="E8" s="158">
        <f>VLOOKUP($B$2,'2017F'!$A$1:$AA$29,9,0)</f>
        <v>0.06</v>
      </c>
    </row>
    <row r="9" spans="1:5" ht="15.75" x14ac:dyDescent="0.25">
      <c r="A9" s="71">
        <v>2018</v>
      </c>
      <c r="B9" s="155">
        <f>VLOOKUP($B$2,'2018F'!$A$1:$AA$29,6,0)</f>
        <v>0.05</v>
      </c>
      <c r="C9" s="156">
        <f>VLOOKUP($B$2,'2018F'!$A$1:$AA$29,7,0)</f>
        <v>0.37</v>
      </c>
      <c r="D9" s="157">
        <f>VLOOKUP($B$2,'2018F'!$A$1:$AA$29,8,0)</f>
        <v>0.56000000000000005</v>
      </c>
      <c r="E9" s="158">
        <f>VLOOKUP($B$2,'2018F'!$A$1:$AA$29,9,0)</f>
        <v>0.02</v>
      </c>
    </row>
    <row r="12" spans="1:5" ht="15.75" x14ac:dyDescent="0.25">
      <c r="A12" s="68" t="s">
        <v>229</v>
      </c>
      <c r="B12" s="69"/>
      <c r="C12" s="69">
        <v>2016</v>
      </c>
      <c r="D12" s="69">
        <v>2017</v>
      </c>
      <c r="E12" s="69">
        <v>2018</v>
      </c>
    </row>
    <row r="13" spans="1:5" ht="57.75" customHeight="1" x14ac:dyDescent="0.25">
      <c r="A13" s="91" t="s">
        <v>161</v>
      </c>
      <c r="B13" s="162" t="s">
        <v>154</v>
      </c>
      <c r="C13" s="106">
        <f>VLOOKUP($B$2,Hoja2!$A$2:$P$34,2,0)</f>
        <v>0.51</v>
      </c>
      <c r="D13" s="106">
        <f>VLOOKUP($B$2,Hoja2!$A$2:$P$34,5,0)</f>
        <v>0.28000000000000003</v>
      </c>
      <c r="E13" s="106">
        <f>VLOOKUP($B$2,Hoja2!$A$2:$P$34,9,0)</f>
        <v>0.38</v>
      </c>
    </row>
    <row r="14" spans="1:5" ht="81" customHeight="1" x14ac:dyDescent="0.25">
      <c r="A14" s="91" t="s">
        <v>162</v>
      </c>
      <c r="B14" s="162" t="s">
        <v>155</v>
      </c>
      <c r="C14" s="106">
        <f>VLOOKUP($B$2,Hoja2!$A$2:$P$34,3,0)</f>
        <v>0.43</v>
      </c>
      <c r="D14" s="106">
        <f>VLOOKUP($B$2,Hoja2!$A$2:$P$34,6,0)</f>
        <v>0.49</v>
      </c>
      <c r="E14" s="106">
        <f>VLOOKUP($B$2,Hoja2!$A$2:$P$34,8,0)</f>
        <v>0.48</v>
      </c>
    </row>
    <row r="15" spans="1:5" ht="48" x14ac:dyDescent="0.25">
      <c r="A15" s="91" t="s">
        <v>163</v>
      </c>
      <c r="B15" s="162" t="s">
        <v>228</v>
      </c>
      <c r="C15" s="106">
        <f>VLOOKUP($B$2,Hoja2!$A$2:$P$34,4,0)</f>
        <v>0.52</v>
      </c>
      <c r="D15" s="106">
        <f>VLOOKUP($B$2,Hoja2!$A$2:$P$34,7,0)</f>
        <v>0.44</v>
      </c>
      <c r="E15" s="106">
        <f>VLOOKUP($B$2,Hoja2!$A$2:$P$34,10,0)</f>
        <v>0.54</v>
      </c>
    </row>
    <row r="16" spans="1:5" ht="15.75" x14ac:dyDescent="0.25">
      <c r="A16" s="8"/>
      <c r="B16" s="8"/>
      <c r="C16" s="10"/>
      <c r="D16" s="10"/>
      <c r="E16" s="10"/>
    </row>
    <row r="17" spans="1:7" ht="15.75" x14ac:dyDescent="0.25">
      <c r="A17" s="193" t="s">
        <v>38</v>
      </c>
      <c r="B17" s="193"/>
      <c r="C17" s="193"/>
      <c r="D17" s="193"/>
      <c r="E17" s="67">
        <v>2</v>
      </c>
    </row>
    <row r="18" spans="1:7" ht="15.75" x14ac:dyDescent="0.25">
      <c r="A18" s="193" t="s">
        <v>39</v>
      </c>
      <c r="B18" s="193"/>
      <c r="C18" s="193"/>
      <c r="D18" s="193"/>
      <c r="E18" s="67">
        <v>3</v>
      </c>
    </row>
    <row r="19" spans="1:7" ht="15.75" x14ac:dyDescent="0.25">
      <c r="A19" s="66"/>
      <c r="B19" s="66"/>
      <c r="C19" s="66"/>
      <c r="D19" s="66"/>
      <c r="E19" s="8"/>
    </row>
    <row r="20" spans="1:7" ht="15.75" customHeight="1" x14ac:dyDescent="0.25">
      <c r="A20" s="196" t="s">
        <v>172</v>
      </c>
      <c r="B20" s="196"/>
      <c r="C20" s="196"/>
      <c r="D20" s="196"/>
      <c r="E20" s="196"/>
    </row>
    <row r="21" spans="1:7" ht="15.75" customHeight="1" x14ac:dyDescent="0.25">
      <c r="A21" s="208" t="str">
        <f>VLOOKUP($A$30,desc!$A$6:$AD$80,2,0)</f>
        <v>ARGUMENTACIÓN</v>
      </c>
      <c r="B21" s="209"/>
      <c r="C21" s="209"/>
      <c r="D21" s="209"/>
      <c r="E21" s="210"/>
    </row>
    <row r="22" spans="1:7" ht="15.75" customHeight="1" x14ac:dyDescent="0.25">
      <c r="A22" s="198"/>
      <c r="B22" s="198"/>
      <c r="C22" s="198"/>
      <c r="D22" s="198"/>
      <c r="E22" s="198"/>
    </row>
    <row r="23" spans="1:7" ht="15.75" x14ac:dyDescent="0.25">
      <c r="A23" s="207" t="s">
        <v>74</v>
      </c>
      <c r="B23" s="207"/>
      <c r="C23" s="207"/>
      <c r="D23" s="207"/>
      <c r="E23" s="207"/>
    </row>
    <row r="24" spans="1:7" ht="15.75" x14ac:dyDescent="0.25">
      <c r="A24" s="208" t="str">
        <f>VLOOKUP($A$30,desc!$A$6:$AD$80,3,0)</f>
        <v xml:space="preserve">Valida procedimientos y estrategias matemáticas utilizadas para dar solución a problemas. </v>
      </c>
      <c r="B24" s="209"/>
      <c r="C24" s="209"/>
      <c r="D24" s="209"/>
      <c r="E24" s="210"/>
    </row>
    <row r="25" spans="1:7" ht="15.75" x14ac:dyDescent="0.25">
      <c r="A25" s="199"/>
      <c r="B25" s="199"/>
      <c r="C25" s="199"/>
      <c r="D25" s="199"/>
      <c r="E25" s="199"/>
    </row>
    <row r="26" spans="1:7" ht="15.75" x14ac:dyDescent="0.25">
      <c r="A26" s="207" t="s">
        <v>75</v>
      </c>
      <c r="B26" s="207"/>
      <c r="C26" s="207"/>
      <c r="D26" s="207"/>
      <c r="E26" s="207"/>
    </row>
    <row r="27" spans="1:7" ht="15.75" x14ac:dyDescent="0.25">
      <c r="A27" s="208" t="str">
        <f>VLOOKUP($A$30,desc!$A$6:$AD$80,4,0)</f>
        <v>Argumenta a favor o en contra de un procedimiento para resolver un problema a la luz de criterios presentados o establecidos.</v>
      </c>
      <c r="B27" s="209"/>
      <c r="C27" s="209"/>
      <c r="D27" s="209"/>
      <c r="E27" s="210"/>
    </row>
    <row r="28" spans="1:7" ht="15.75" x14ac:dyDescent="0.25">
      <c r="A28" s="200"/>
      <c r="B28" s="200"/>
      <c r="C28" s="200"/>
      <c r="D28" s="200"/>
      <c r="E28" s="200"/>
    </row>
    <row r="29" spans="1:7" ht="15.75" x14ac:dyDescent="0.25">
      <c r="A29" s="204" t="s">
        <v>40</v>
      </c>
      <c r="B29" s="205"/>
      <c r="C29" s="205"/>
      <c r="D29" s="205"/>
      <c r="E29" s="206"/>
    </row>
    <row r="30" spans="1:7" ht="34.5" customHeight="1" x14ac:dyDescent="0.4">
      <c r="A30" s="201" t="s">
        <v>135</v>
      </c>
      <c r="B30" s="202"/>
      <c r="C30" s="202"/>
      <c r="D30" s="202"/>
      <c r="E30" s="203"/>
      <c r="G30" s="70" t="s">
        <v>220</v>
      </c>
    </row>
    <row r="31" spans="1:7" ht="35.25" customHeight="1" x14ac:dyDescent="0.25">
      <c r="A31" s="201" t="str">
        <f>VLOOKUP($A$30,desc!$1:$21,5,0)</f>
        <v>10. Justifica afirmaciones utilizando planteamientos y operaciones aritméticas o haciendo uso directo de un concepto; es decir, a partir de un único argumento.</v>
      </c>
      <c r="B31" s="202"/>
      <c r="C31" s="202"/>
      <c r="D31" s="202"/>
      <c r="E31" s="203"/>
    </row>
    <row r="32" spans="1:7" ht="48.75" customHeight="1" x14ac:dyDescent="0.25">
      <c r="A32" s="201" t="str">
        <f>VLOOKUP($A$30,desc!$1:$21,6,0)</f>
        <v xml:space="preserve"> </v>
      </c>
      <c r="B32" s="202"/>
      <c r="C32" s="202"/>
      <c r="D32" s="202"/>
      <c r="E32" s="203"/>
    </row>
    <row r="33" spans="1:5" ht="35.25" customHeight="1" x14ac:dyDescent="0.25">
      <c r="A33" s="201" t="str">
        <f>VLOOKUP($A$30,desc!$1:$21,7,0)</f>
        <v xml:space="preserve"> </v>
      </c>
      <c r="B33" s="202"/>
      <c r="C33" s="202"/>
      <c r="D33" s="202"/>
      <c r="E33" s="203"/>
    </row>
    <row r="34" spans="1:5" ht="15.75" x14ac:dyDescent="0.25">
      <c r="A34" s="53"/>
      <c r="B34" s="53"/>
      <c r="C34" s="53"/>
      <c r="D34" s="53"/>
      <c r="E34" s="53"/>
    </row>
    <row r="35" spans="1:5" ht="15.75" x14ac:dyDescent="0.25">
      <c r="A35" s="9" t="s">
        <v>49</v>
      </c>
      <c r="B35" s="9"/>
      <c r="C35" s="9"/>
      <c r="D35" s="10"/>
      <c r="E35" s="10"/>
    </row>
    <row r="36" spans="1:5" ht="15.75" thickBot="1" x14ac:dyDescent="0.3">
      <c r="A36" s="7"/>
      <c r="B36" s="7"/>
      <c r="C36" s="7"/>
    </row>
    <row r="37" spans="1:5" x14ac:dyDescent="0.25">
      <c r="A37" s="16" t="s">
        <v>50</v>
      </c>
      <c r="B37" s="189" t="s">
        <v>51</v>
      </c>
      <c r="C37" s="190"/>
      <c r="D37" s="17" t="s">
        <v>52</v>
      </c>
      <c r="E37" s="17" t="s">
        <v>53</v>
      </c>
    </row>
    <row r="38" spans="1:5" ht="45" x14ac:dyDescent="0.25">
      <c r="A38" s="12" t="s">
        <v>57</v>
      </c>
      <c r="B38" s="191" t="s">
        <v>54</v>
      </c>
      <c r="C38" s="192"/>
      <c r="D38" s="13"/>
      <c r="E38" s="13"/>
    </row>
    <row r="39" spans="1:5" ht="104.25" customHeight="1" x14ac:dyDescent="0.25">
      <c r="A39" s="12" t="s">
        <v>58</v>
      </c>
      <c r="B39" s="191" t="s">
        <v>55</v>
      </c>
      <c r="C39" s="192"/>
      <c r="D39" s="13"/>
      <c r="E39" s="13"/>
    </row>
    <row r="40" spans="1:5" ht="60" x14ac:dyDescent="0.25">
      <c r="A40" s="12" t="s">
        <v>59</v>
      </c>
      <c r="B40" s="191" t="s">
        <v>56</v>
      </c>
      <c r="C40" s="192"/>
      <c r="D40" s="13"/>
      <c r="E40" s="13"/>
    </row>
  </sheetData>
  <mergeCells count="22">
    <mergeCell ref="A27:E27"/>
    <mergeCell ref="B2:E2"/>
    <mergeCell ref="B3:E3"/>
    <mergeCell ref="A17:D17"/>
    <mergeCell ref="A18:D18"/>
    <mergeCell ref="A20:E20"/>
    <mergeCell ref="A21:E21"/>
    <mergeCell ref="A22:E22"/>
    <mergeCell ref="A23:E23"/>
    <mergeCell ref="A24:E24"/>
    <mergeCell ref="A25:E25"/>
    <mergeCell ref="A26:E26"/>
    <mergeCell ref="B38:C38"/>
    <mergeCell ref="B39:C39"/>
    <mergeCell ref="B40:C40"/>
    <mergeCell ref="A33:E33"/>
    <mergeCell ref="A28:E28"/>
    <mergeCell ref="A29:E29"/>
    <mergeCell ref="A30:E30"/>
    <mergeCell ref="A31:E31"/>
    <mergeCell ref="A32:E32"/>
    <mergeCell ref="B37:C37"/>
  </mergeCells>
  <conditionalFormatting sqref="B5:E5">
    <cfRule type="cellIs" dxfId="17" priority="9" stopIfTrue="1" operator="equal">
      <formula>0</formula>
    </cfRule>
  </conditionalFormatting>
  <conditionalFormatting sqref="C13:E15">
    <cfRule type="cellIs" dxfId="16" priority="1" operator="between">
      <formula>0.4</formula>
      <formula>0.69</formula>
    </cfRule>
    <cfRule type="cellIs" dxfId="15" priority="2" operator="between">
      <formula>0.2</formula>
      <formula>0.39</formula>
    </cfRule>
    <cfRule type="cellIs" dxfId="14" priority="3" operator="between">
      <formula>0.4</formula>
      <formula>0.69</formula>
    </cfRule>
    <cfRule type="cellIs" dxfId="13" priority="4" operator="between">
      <formula>0</formula>
      <formula>0.19</formula>
    </cfRule>
    <cfRule type="cellIs" dxfId="12" priority="5" operator="between">
      <formula>0.7</formula>
      <formula>1</formula>
    </cfRule>
    <cfRule type="cellIs" dxfId="11" priority="6" operator="between">
      <formula>0.4</formula>
      <formula>0.69</formula>
    </cfRule>
    <cfRule type="cellIs" dxfId="10" priority="7" operator="between">
      <formula>0.2</formula>
      <formula>0.39</formula>
    </cfRule>
    <cfRule type="cellIs" dxfId="9" priority="8" operator="between">
      <formula>0</formula>
      <formula>0.19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Hoja1!$B$10:$B$13</xm:f>
          </x14:formula1>
          <xm:sqref>E17</xm:sqref>
        </x14:dataValidation>
        <x14:dataValidation type="list" allowBlank="1" showInputMessage="1" showErrorMessage="1">
          <x14:formula1>
            <xm:f>Hoja3!$A$2:$A$9</xm:f>
          </x14:formula1>
          <xm:sqref>C34:E34</xm:sqref>
        </x14:dataValidation>
        <x14:dataValidation type="list" allowBlank="1" showInputMessage="1" showErrorMessage="1">
          <x14:formula1>
            <xm:f>Hoja2!A$4:A$30</xm:f>
          </x14:formula1>
          <xm:sqref>B2:E2</xm:sqref>
        </x14:dataValidation>
        <x14:dataValidation type="list" allowBlank="1" showInputMessage="1" showErrorMessage="1">
          <x14:formula1>
            <xm:f>Hoja1!B$11:B$13</xm:f>
          </x14:formula1>
          <xm:sqref>E18:E19</xm:sqref>
        </x14:dataValidation>
        <x14:dataValidation type="list" allowBlank="1" showInputMessage="1" showErrorMessage="1">
          <x14:formula1>
            <xm:f>desc!$A$9:A$12</xm:f>
          </x14:formula1>
          <xm:sqref>A30:E30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2:G40"/>
  <sheetViews>
    <sheetView topLeftCell="A16" zoomScaleNormal="100" workbookViewId="0">
      <selection activeCell="A27" sqref="A27:E27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  <col min="6" max="6" width="10.140625" customWidth="1"/>
  </cols>
  <sheetData>
    <row r="2" spans="1:5" ht="15.75" x14ac:dyDescent="0.25">
      <c r="A2" s="68" t="s">
        <v>66</v>
      </c>
      <c r="B2" s="194" t="s">
        <v>116</v>
      </c>
      <c r="C2" s="194"/>
      <c r="D2" s="194"/>
      <c r="E2" s="194"/>
    </row>
    <row r="3" spans="1:5" ht="15.75" x14ac:dyDescent="0.25">
      <c r="A3" s="68" t="s">
        <v>37</v>
      </c>
      <c r="B3" s="197"/>
      <c r="C3" s="197"/>
      <c r="D3" s="197"/>
      <c r="E3" s="197"/>
    </row>
    <row r="4" spans="1:5" ht="15.75" x14ac:dyDescent="0.25">
      <c r="A4" s="83"/>
      <c r="B4" s="84"/>
      <c r="C4" s="84"/>
      <c r="D4" s="84"/>
      <c r="E4" s="84"/>
    </row>
    <row r="5" spans="1:5" ht="15.75" x14ac:dyDescent="0.25">
      <c r="A5" s="71" t="s">
        <v>221</v>
      </c>
      <c r="B5" s="85" t="s">
        <v>222</v>
      </c>
      <c r="C5" s="86" t="s">
        <v>223</v>
      </c>
      <c r="D5" s="87" t="s">
        <v>224</v>
      </c>
      <c r="E5" s="88" t="s">
        <v>225</v>
      </c>
    </row>
    <row r="6" spans="1:5" ht="15.75" x14ac:dyDescent="0.25">
      <c r="A6" s="71" t="s">
        <v>226</v>
      </c>
      <c r="B6" s="89">
        <v>1</v>
      </c>
      <c r="C6" s="90">
        <v>2</v>
      </c>
      <c r="D6" s="90">
        <v>3</v>
      </c>
      <c r="E6" s="90">
        <v>4</v>
      </c>
    </row>
    <row r="7" spans="1:5" ht="15.75" x14ac:dyDescent="0.25">
      <c r="A7" s="71">
        <v>2016</v>
      </c>
      <c r="B7" s="155">
        <f>VLOOKUP($B$2,'2016F'!$A$1:$AA$29,6,0)</f>
        <v>0.14000000000000001</v>
      </c>
      <c r="C7" s="156">
        <f>VLOOKUP($B$2,'2016F'!$A$1:$AA$29,7,0)</f>
        <v>0.21</v>
      </c>
      <c r="D7" s="157">
        <f>VLOOKUP($B$2,'2016F'!$A$1:$AA$29,8,0)</f>
        <v>0.64</v>
      </c>
      <c r="E7" s="158">
        <f>VLOOKUP($B$2,'2016F'!$A$1:$AA$29,9,0)</f>
        <v>0.02</v>
      </c>
    </row>
    <row r="8" spans="1:5" ht="15.75" x14ac:dyDescent="0.25">
      <c r="A8" s="71">
        <v>2017</v>
      </c>
      <c r="B8" s="155">
        <f>VLOOKUP($B$2,'2017F'!$A$1:$AA$29,6,0)</f>
        <v>0.06</v>
      </c>
      <c r="C8" s="156">
        <f>VLOOKUP($B$2,'2017F'!$A$1:$AA$29,7,0)</f>
        <v>0.24</v>
      </c>
      <c r="D8" s="157">
        <f>VLOOKUP($B$2,'2017F'!$A$1:$AA$29,8,0)</f>
        <v>0.63</v>
      </c>
      <c r="E8" s="158">
        <f>VLOOKUP($B$2,'2017F'!$A$1:$AA$29,9,0)</f>
        <v>0.06</v>
      </c>
    </row>
    <row r="9" spans="1:5" ht="15.75" x14ac:dyDescent="0.25">
      <c r="A9" s="71">
        <v>2018</v>
      </c>
      <c r="B9" s="155">
        <f>VLOOKUP($B$2,'2018F'!$A$1:$AA$29,6,0)</f>
        <v>0.05</v>
      </c>
      <c r="C9" s="156">
        <f>VLOOKUP($B$2,'2018F'!$A$1:$AA$29,7,0)</f>
        <v>0.37</v>
      </c>
      <c r="D9" s="157">
        <f>VLOOKUP($B$2,'2018F'!$A$1:$AA$29,8,0)</f>
        <v>0.56000000000000005</v>
      </c>
      <c r="E9" s="158">
        <f>VLOOKUP($B$2,'2018F'!$A$1:$AA$29,9,0)</f>
        <v>0.02</v>
      </c>
    </row>
    <row r="12" spans="1:5" ht="15.75" x14ac:dyDescent="0.25">
      <c r="A12" s="68" t="s">
        <v>229</v>
      </c>
      <c r="B12" s="69"/>
      <c r="C12" s="69">
        <v>2016</v>
      </c>
      <c r="D12" s="69">
        <v>2017</v>
      </c>
      <c r="E12" s="69">
        <v>2018</v>
      </c>
    </row>
    <row r="13" spans="1:5" ht="57.75" customHeight="1" x14ac:dyDescent="0.25">
      <c r="A13" s="91" t="s">
        <v>161</v>
      </c>
      <c r="B13" s="162" t="s">
        <v>154</v>
      </c>
      <c r="C13" s="106">
        <f>VLOOKUP($B$2,Hoja2!$A$2:$P$34,2,0)</f>
        <v>0.51</v>
      </c>
      <c r="D13" s="106">
        <f>VLOOKUP($B$2,Hoja2!$A$2:$P$34,5,0)</f>
        <v>0.28000000000000003</v>
      </c>
      <c r="E13" s="106">
        <f>VLOOKUP($B$2,Hoja2!$A$2:$P$34,9,0)</f>
        <v>0.38</v>
      </c>
    </row>
    <row r="14" spans="1:5" ht="81" customHeight="1" x14ac:dyDescent="0.25">
      <c r="A14" s="91" t="s">
        <v>162</v>
      </c>
      <c r="B14" s="162" t="s">
        <v>155</v>
      </c>
      <c r="C14" s="106">
        <f>VLOOKUP($B$2,Hoja2!$A$2:$P$34,3,0)</f>
        <v>0.43</v>
      </c>
      <c r="D14" s="106">
        <f>VLOOKUP($B$2,Hoja2!$A$2:$P$34,6,0)</f>
        <v>0.49</v>
      </c>
      <c r="E14" s="106">
        <f>VLOOKUP($B$2,Hoja2!$A$2:$P$34,8,0)</f>
        <v>0.48</v>
      </c>
    </row>
    <row r="15" spans="1:5" ht="48" x14ac:dyDescent="0.25">
      <c r="A15" s="91" t="s">
        <v>163</v>
      </c>
      <c r="B15" s="162" t="s">
        <v>228</v>
      </c>
      <c r="C15" s="106">
        <f>VLOOKUP($B$2,Hoja2!$A$2:$P$34,4,0)</f>
        <v>0.52</v>
      </c>
      <c r="D15" s="106">
        <f>VLOOKUP($B$2,Hoja2!$A$2:$P$34,7,0)</f>
        <v>0.44</v>
      </c>
      <c r="E15" s="106">
        <f>VLOOKUP($B$2,Hoja2!$A$2:$P$34,10,0)</f>
        <v>0.54</v>
      </c>
    </row>
    <row r="16" spans="1:5" ht="15.75" x14ac:dyDescent="0.25">
      <c r="A16" s="8"/>
      <c r="B16" s="8"/>
      <c r="C16" s="10"/>
      <c r="D16" s="10"/>
      <c r="E16" s="10"/>
    </row>
    <row r="17" spans="1:7" ht="15.75" x14ac:dyDescent="0.25">
      <c r="A17" s="193" t="s">
        <v>38</v>
      </c>
      <c r="B17" s="193"/>
      <c r="C17" s="193"/>
      <c r="D17" s="193"/>
      <c r="E17" s="67">
        <v>2</v>
      </c>
    </row>
    <row r="18" spans="1:7" ht="15.75" x14ac:dyDescent="0.25">
      <c r="A18" s="193" t="s">
        <v>39</v>
      </c>
      <c r="B18" s="193"/>
      <c r="C18" s="193"/>
      <c r="D18" s="193"/>
      <c r="E18" s="67">
        <v>3</v>
      </c>
    </row>
    <row r="19" spans="1:7" ht="15.75" x14ac:dyDescent="0.25">
      <c r="A19" s="66"/>
      <c r="B19" s="66"/>
      <c r="C19" s="66"/>
      <c r="D19" s="66"/>
      <c r="E19" s="8"/>
    </row>
    <row r="20" spans="1:7" ht="15.75" customHeight="1" x14ac:dyDescent="0.25">
      <c r="A20" s="196" t="s">
        <v>172</v>
      </c>
      <c r="B20" s="196"/>
      <c r="C20" s="196"/>
      <c r="D20" s="196"/>
      <c r="E20" s="196"/>
    </row>
    <row r="21" spans="1:7" ht="15.75" customHeight="1" x14ac:dyDescent="0.25">
      <c r="A21" s="208" t="str">
        <f>VLOOKUP($A$30,desc!$A$6:$AD$80,2,0)</f>
        <v>INTERPRETACIÓN Y REPRESENTACIÓN</v>
      </c>
      <c r="B21" s="209"/>
      <c r="C21" s="209"/>
      <c r="D21" s="209"/>
      <c r="E21" s="210"/>
    </row>
    <row r="22" spans="1:7" ht="15.75" customHeight="1" x14ac:dyDescent="0.25">
      <c r="A22" s="198"/>
      <c r="B22" s="198"/>
      <c r="C22" s="198"/>
      <c r="D22" s="198"/>
      <c r="E22" s="198"/>
    </row>
    <row r="23" spans="1:7" ht="15.75" x14ac:dyDescent="0.25">
      <c r="A23" s="207" t="s">
        <v>74</v>
      </c>
      <c r="B23" s="207"/>
      <c r="C23" s="207"/>
      <c r="D23" s="207"/>
      <c r="E23" s="207"/>
    </row>
    <row r="24" spans="1:7" ht="15.75" x14ac:dyDescent="0.25">
      <c r="A24" s="208" t="str">
        <f>VLOOKUP($A$30,desc!$A$6:$AD$80,3,0)</f>
        <v>Comprende y transforma la información cuantitativa y esquemática presentada en distintos formatos.</v>
      </c>
      <c r="B24" s="209"/>
      <c r="C24" s="209"/>
      <c r="D24" s="209"/>
      <c r="E24" s="210"/>
    </row>
    <row r="25" spans="1:7" ht="15.75" x14ac:dyDescent="0.25">
      <c r="A25" s="199"/>
      <c r="B25" s="199"/>
      <c r="C25" s="199"/>
      <c r="D25" s="199"/>
      <c r="E25" s="199"/>
    </row>
    <row r="26" spans="1:7" ht="15.75" x14ac:dyDescent="0.25">
      <c r="A26" s="207" t="s">
        <v>75</v>
      </c>
      <c r="B26" s="207"/>
      <c r="C26" s="207"/>
      <c r="D26" s="207"/>
      <c r="E26" s="207"/>
    </row>
    <row r="27" spans="1:7" ht="15.75" x14ac:dyDescent="0.25">
      <c r="A27" s="208" t="str">
        <f>VLOOKUP($A$30,desc!$A$6:$AD$80,4,0)</f>
        <v>Da cuenta de las características básicas de la información presentada en diferentes formatos como series, gráficas, tablas y esquemas.</v>
      </c>
      <c r="B27" s="209"/>
      <c r="C27" s="209"/>
      <c r="D27" s="209"/>
      <c r="E27" s="210"/>
    </row>
    <row r="28" spans="1:7" ht="15.75" x14ac:dyDescent="0.25">
      <c r="A28" s="200"/>
      <c r="B28" s="200"/>
      <c r="C28" s="200"/>
      <c r="D28" s="200"/>
      <c r="E28" s="200"/>
    </row>
    <row r="29" spans="1:7" ht="15.75" x14ac:dyDescent="0.25">
      <c r="A29" s="204" t="s">
        <v>40</v>
      </c>
      <c r="B29" s="205"/>
      <c r="C29" s="205"/>
      <c r="D29" s="205"/>
      <c r="E29" s="206"/>
    </row>
    <row r="30" spans="1:7" ht="34.5" customHeight="1" x14ac:dyDescent="0.4">
      <c r="A30" s="201" t="s">
        <v>147</v>
      </c>
      <c r="B30" s="202"/>
      <c r="C30" s="202"/>
      <c r="D30" s="202"/>
      <c r="E30" s="203"/>
      <c r="G30" s="70" t="s">
        <v>220</v>
      </c>
    </row>
    <row r="31" spans="1:7" ht="15.75" customHeight="1" x14ac:dyDescent="0.25">
      <c r="A31" s="201" t="str">
        <f>VLOOKUP($A$30,desc!$1:$21,5,0)</f>
        <v>5. Manipular expresiones algebraicas o aritméticas haciendo uso de las propiedades de las operaciones.</v>
      </c>
      <c r="B31" s="202"/>
      <c r="C31" s="202"/>
      <c r="D31" s="202"/>
      <c r="E31" s="203"/>
    </row>
    <row r="32" spans="1:7" ht="34.5" customHeight="1" x14ac:dyDescent="0.25">
      <c r="A32" s="201" t="str">
        <f>VLOOKUP($A$30,desc!$1:$21,6,0)</f>
        <v>6. Modela fenómenos variacionales no explícitos haciendo uso de lenguaje simbólico o gráficas.</v>
      </c>
      <c r="B32" s="202"/>
      <c r="C32" s="202"/>
      <c r="D32" s="202"/>
      <c r="E32" s="203"/>
    </row>
    <row r="33" spans="1:5" ht="34.5" customHeight="1" x14ac:dyDescent="0.25">
      <c r="A33" s="201" t="str">
        <f>VLOOKUP($A$30,desc!$1:$21,7,0)</f>
        <v>7. Reconoce en diferentes formatos el espacio muestral de un experimento aleatorio.</v>
      </c>
      <c r="B33" s="202"/>
      <c r="C33" s="202"/>
      <c r="D33" s="202"/>
      <c r="E33" s="203"/>
    </row>
    <row r="34" spans="1:5" ht="15.75" x14ac:dyDescent="0.25">
      <c r="A34" s="53"/>
      <c r="B34" s="53"/>
      <c r="C34" s="53"/>
      <c r="D34" s="53"/>
      <c r="E34" s="53"/>
    </row>
    <row r="35" spans="1:5" ht="15.75" x14ac:dyDescent="0.25">
      <c r="A35" s="9" t="s">
        <v>49</v>
      </c>
      <c r="B35" s="9"/>
      <c r="C35" s="9"/>
      <c r="D35" s="10"/>
      <c r="E35" s="10"/>
    </row>
    <row r="36" spans="1:5" ht="15.75" thickBot="1" x14ac:dyDescent="0.3">
      <c r="A36" s="7"/>
      <c r="B36" s="7"/>
      <c r="C36" s="7"/>
    </row>
    <row r="37" spans="1:5" x14ac:dyDescent="0.25">
      <c r="A37" s="16" t="s">
        <v>50</v>
      </c>
      <c r="B37" s="189" t="s">
        <v>51</v>
      </c>
      <c r="C37" s="190"/>
      <c r="D37" s="17" t="s">
        <v>52</v>
      </c>
      <c r="E37" s="17" t="s">
        <v>53</v>
      </c>
    </row>
    <row r="38" spans="1:5" ht="45" x14ac:dyDescent="0.25">
      <c r="A38" s="12" t="s">
        <v>57</v>
      </c>
      <c r="B38" s="191" t="s">
        <v>54</v>
      </c>
      <c r="C38" s="192"/>
      <c r="D38" s="13"/>
      <c r="E38" s="13"/>
    </row>
    <row r="39" spans="1:5" ht="104.25" customHeight="1" x14ac:dyDescent="0.25">
      <c r="A39" s="12" t="s">
        <v>58</v>
      </c>
      <c r="B39" s="191" t="s">
        <v>55</v>
      </c>
      <c r="C39" s="192"/>
      <c r="D39" s="13"/>
      <c r="E39" s="13"/>
    </row>
    <row r="40" spans="1:5" ht="60" x14ac:dyDescent="0.25">
      <c r="A40" s="12" t="s">
        <v>59</v>
      </c>
      <c r="B40" s="191" t="s">
        <v>56</v>
      </c>
      <c r="C40" s="192"/>
      <c r="D40" s="13"/>
      <c r="E40" s="13"/>
    </row>
  </sheetData>
  <mergeCells count="22">
    <mergeCell ref="A27:E27"/>
    <mergeCell ref="B2:E2"/>
    <mergeCell ref="B3:E3"/>
    <mergeCell ref="A17:D17"/>
    <mergeCell ref="A18:D18"/>
    <mergeCell ref="A20:E20"/>
    <mergeCell ref="A21:E21"/>
    <mergeCell ref="A22:E22"/>
    <mergeCell ref="A23:E23"/>
    <mergeCell ref="A24:E24"/>
    <mergeCell ref="A25:E25"/>
    <mergeCell ref="A26:E26"/>
    <mergeCell ref="B38:C38"/>
    <mergeCell ref="B39:C39"/>
    <mergeCell ref="B40:C40"/>
    <mergeCell ref="A33:E33"/>
    <mergeCell ref="A28:E28"/>
    <mergeCell ref="A29:E29"/>
    <mergeCell ref="A30:E30"/>
    <mergeCell ref="A31:E31"/>
    <mergeCell ref="A32:E32"/>
    <mergeCell ref="B37:C37"/>
  </mergeCells>
  <conditionalFormatting sqref="B5:E5">
    <cfRule type="cellIs" dxfId="8" priority="9" stopIfTrue="1" operator="equal">
      <formula>0</formula>
    </cfRule>
  </conditionalFormatting>
  <conditionalFormatting sqref="C13:E15">
    <cfRule type="cellIs" dxfId="7" priority="1" operator="between">
      <formula>0.4</formula>
      <formula>0.69</formula>
    </cfRule>
    <cfRule type="cellIs" dxfId="6" priority="2" operator="between">
      <formula>0.2</formula>
      <formula>0.39</formula>
    </cfRule>
    <cfRule type="cellIs" dxfId="5" priority="3" operator="between">
      <formula>0.4</formula>
      <formula>0.69</formula>
    </cfRule>
    <cfRule type="cellIs" dxfId="4" priority="4" operator="between">
      <formula>0</formula>
      <formula>0.19</formula>
    </cfRule>
    <cfRule type="cellIs" dxfId="3" priority="5" operator="between">
      <formula>0.7</formula>
      <formula>1</formula>
    </cfRule>
    <cfRule type="cellIs" dxfId="2" priority="6" operator="between">
      <formula>0.4</formula>
      <formula>0.69</formula>
    </cfRule>
    <cfRule type="cellIs" dxfId="1" priority="7" operator="between">
      <formula>0.2</formula>
      <formula>0.39</formula>
    </cfRule>
    <cfRule type="cellIs" dxfId="0" priority="8" operator="between">
      <formula>0</formula>
      <formula>0.19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Hoja3!$A$2:$A$9</xm:f>
          </x14:formula1>
          <xm:sqref>C34:E34</xm:sqref>
        </x14:dataValidation>
        <x14:dataValidation type="list" allowBlank="1" showInputMessage="1" showErrorMessage="1">
          <x14:formula1>
            <xm:f>Hoja1!$B$10:$B$13</xm:f>
          </x14:formula1>
          <xm:sqref>E17</xm:sqref>
        </x14:dataValidation>
        <x14:dataValidation type="list" allowBlank="1" showInputMessage="1" showErrorMessage="1">
          <x14:formula1>
            <xm:f>Hoja1!B$11:B$13</xm:f>
          </x14:formula1>
          <xm:sqref>E18:E19</xm:sqref>
        </x14:dataValidation>
        <x14:dataValidation type="list" allowBlank="1" showInputMessage="1" showErrorMessage="1">
          <x14:formula1>
            <xm:f>Hoja2!A$4:A$30</xm:f>
          </x14:formula1>
          <xm:sqref>B2:E2</xm:sqref>
        </x14:dataValidation>
        <x14:dataValidation type="list" allowBlank="1" showInputMessage="1" showErrorMessage="1">
          <x14:formula1>
            <xm:f>desc!A$17:A$21</xm:f>
          </x14:formula1>
          <xm:sqref>A30:E30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7" sqref="C17"/>
    </sheetView>
  </sheetViews>
  <sheetFormatPr baseColWidth="10" defaultRowHeight="15" x14ac:dyDescent="0.25"/>
  <cols>
    <col min="1" max="1" width="68.5703125" customWidth="1"/>
    <col min="2" max="2" width="58" bestFit="1" customWidth="1"/>
    <col min="3" max="3" width="105" bestFit="1" customWidth="1"/>
  </cols>
  <sheetData>
    <row r="1" spans="1:3" x14ac:dyDescent="0.25">
      <c r="A1" t="s">
        <v>60</v>
      </c>
      <c r="B1" t="s">
        <v>74</v>
      </c>
      <c r="C1" t="s">
        <v>75</v>
      </c>
    </row>
    <row r="2" spans="1:3" ht="15" customHeight="1" x14ac:dyDescent="0.25">
      <c r="A2" s="3" t="s">
        <v>41</v>
      </c>
      <c r="B2" s="3" t="s">
        <v>67</v>
      </c>
      <c r="C2" s="3" t="s">
        <v>69</v>
      </c>
    </row>
    <row r="3" spans="1:3" ht="15" customHeight="1" x14ac:dyDescent="0.25">
      <c r="A3" s="3" t="s">
        <v>42</v>
      </c>
      <c r="B3" s="3" t="s">
        <v>68</v>
      </c>
      <c r="C3" s="3" t="s">
        <v>70</v>
      </c>
    </row>
    <row r="4" spans="1:3" ht="15" customHeight="1" x14ac:dyDescent="0.25">
      <c r="A4" s="3" t="s">
        <v>43</v>
      </c>
      <c r="B4" s="3" t="s">
        <v>68</v>
      </c>
      <c r="C4" s="3" t="s">
        <v>71</v>
      </c>
    </row>
    <row r="5" spans="1:3" ht="15" customHeight="1" x14ac:dyDescent="0.25">
      <c r="A5" s="3" t="s">
        <v>44</v>
      </c>
      <c r="B5" s="3" t="s">
        <v>67</v>
      </c>
      <c r="C5" s="3" t="s">
        <v>69</v>
      </c>
    </row>
    <row r="6" spans="1:3" ht="15" customHeight="1" x14ac:dyDescent="0.25">
      <c r="A6" s="3" t="s">
        <v>45</v>
      </c>
      <c r="B6" s="3" t="s">
        <v>68</v>
      </c>
      <c r="C6" s="3" t="s">
        <v>70</v>
      </c>
    </row>
    <row r="7" spans="1:3" ht="15" customHeight="1" x14ac:dyDescent="0.25">
      <c r="A7" s="3" t="s">
        <v>46</v>
      </c>
      <c r="B7" s="3" t="s">
        <v>67</v>
      </c>
      <c r="C7" s="3" t="s">
        <v>72</v>
      </c>
    </row>
    <row r="8" spans="1:3" ht="15" customHeight="1" x14ac:dyDescent="0.25">
      <c r="A8" s="3" t="s">
        <v>47</v>
      </c>
      <c r="B8" s="3" t="s">
        <v>67</v>
      </c>
      <c r="C8" s="3" t="s">
        <v>73</v>
      </c>
    </row>
    <row r="9" spans="1:3" ht="15" customHeight="1" x14ac:dyDescent="0.25">
      <c r="A9" s="3" t="s">
        <v>48</v>
      </c>
      <c r="B9" s="3" t="s">
        <v>67</v>
      </c>
      <c r="C9" s="3" t="s">
        <v>69</v>
      </c>
    </row>
    <row r="12" spans="1:3" x14ac:dyDescent="0.25">
      <c r="A12" t="s">
        <v>178</v>
      </c>
    </row>
    <row r="13" spans="1:3" x14ac:dyDescent="0.25">
      <c r="A13" t="s">
        <v>179</v>
      </c>
    </row>
    <row r="14" spans="1:3" x14ac:dyDescent="0.25">
      <c r="A14" t="s">
        <v>180</v>
      </c>
    </row>
    <row r="15" spans="1:3" x14ac:dyDescent="0.25">
      <c r="A15" t="s">
        <v>177</v>
      </c>
    </row>
    <row r="18" spans="1:2" ht="24.75" x14ac:dyDescent="0.25">
      <c r="A18" s="47" t="s">
        <v>181</v>
      </c>
      <c r="B18" s="47"/>
    </row>
    <row r="19" spans="1:2" ht="24.75" x14ac:dyDescent="0.25">
      <c r="A19" s="47" t="s">
        <v>182</v>
      </c>
      <c r="B19" s="47"/>
    </row>
    <row r="20" spans="1:2" ht="24" x14ac:dyDescent="0.25">
      <c r="A20" s="48" t="s">
        <v>183</v>
      </c>
      <c r="B20" s="48"/>
    </row>
    <row r="21" spans="1:2" x14ac:dyDescent="0.25">
      <c r="A21" t="s">
        <v>177</v>
      </c>
    </row>
    <row r="23" spans="1:2" x14ac:dyDescent="0.25">
      <c r="A23" t="s">
        <v>184</v>
      </c>
    </row>
    <row r="24" spans="1:2" x14ac:dyDescent="0.25">
      <c r="A24" t="s">
        <v>185</v>
      </c>
    </row>
    <row r="25" spans="1:2" x14ac:dyDescent="0.25">
      <c r="A25" t="s">
        <v>186</v>
      </c>
    </row>
    <row r="26" spans="1:2" x14ac:dyDescent="0.25">
      <c r="A26" t="s">
        <v>187</v>
      </c>
    </row>
    <row r="27" spans="1:2" x14ac:dyDescent="0.25">
      <c r="A27" t="s">
        <v>188</v>
      </c>
    </row>
    <row r="28" spans="1:2" x14ac:dyDescent="0.25">
      <c r="A28" t="s">
        <v>189</v>
      </c>
    </row>
    <row r="29" spans="1:2" x14ac:dyDescent="0.25">
      <c r="A29" t="s">
        <v>190</v>
      </c>
    </row>
    <row r="30" spans="1:2" x14ac:dyDescent="0.25">
      <c r="A30" t="s">
        <v>191</v>
      </c>
    </row>
    <row r="31" spans="1:2" x14ac:dyDescent="0.25">
      <c r="A31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workbookViewId="0">
      <selection activeCell="L41" sqref="L41"/>
    </sheetView>
  </sheetViews>
  <sheetFormatPr baseColWidth="10" defaultRowHeight="12.75" x14ac:dyDescent="0.2"/>
  <cols>
    <col min="1" max="1" width="50.85546875" style="54" customWidth="1"/>
    <col min="2" max="2" width="3.140625" style="54" customWidth="1"/>
    <col min="3" max="3" width="6.85546875" style="54" customWidth="1"/>
    <col min="4" max="4" width="3" style="54" customWidth="1"/>
    <col min="5" max="5" width="6.85546875" style="54" customWidth="1"/>
    <col min="6" max="9" width="4.42578125" style="54" customWidth="1"/>
    <col min="10" max="12" width="13" style="54" customWidth="1"/>
    <col min="13" max="244" width="9.140625" style="54" customWidth="1"/>
    <col min="245" max="16384" width="11.42578125" style="54"/>
  </cols>
  <sheetData>
    <row r="1" spans="1:12" ht="24.95" customHeight="1" x14ac:dyDescent="0.2">
      <c r="A1" s="163" t="s">
        <v>83</v>
      </c>
      <c r="B1" s="163" t="s">
        <v>84</v>
      </c>
      <c r="C1" s="163" t="s">
        <v>88</v>
      </c>
      <c r="D1" s="163" t="s">
        <v>85</v>
      </c>
      <c r="E1" s="163" t="s">
        <v>89</v>
      </c>
      <c r="F1" s="164" t="s">
        <v>86</v>
      </c>
      <c r="G1" s="165"/>
      <c r="H1" s="165"/>
      <c r="I1" s="165"/>
      <c r="J1" s="164" t="s">
        <v>87</v>
      </c>
      <c r="K1" s="165"/>
      <c r="L1" s="165"/>
    </row>
    <row r="2" spans="1:12" ht="24.95" customHeight="1" x14ac:dyDescent="0.2">
      <c r="A2" s="163" t="s">
        <v>92</v>
      </c>
      <c r="B2" s="163" t="s">
        <v>92</v>
      </c>
      <c r="C2" s="163" t="s">
        <v>92</v>
      </c>
      <c r="D2" s="163" t="s">
        <v>92</v>
      </c>
      <c r="E2" s="163" t="s">
        <v>92</v>
      </c>
      <c r="F2" s="57" t="s">
        <v>93</v>
      </c>
      <c r="G2" s="57" t="s">
        <v>94</v>
      </c>
      <c r="H2" s="57" t="s">
        <v>95</v>
      </c>
      <c r="I2" s="57" t="s">
        <v>96</v>
      </c>
      <c r="J2" s="57" t="s">
        <v>97</v>
      </c>
      <c r="K2" s="57" t="s">
        <v>98</v>
      </c>
      <c r="L2" s="57" t="s">
        <v>99</v>
      </c>
    </row>
    <row r="3" spans="1:12" ht="24.95" customHeight="1" x14ac:dyDescent="0.2">
      <c r="A3" s="56" t="s">
        <v>0</v>
      </c>
      <c r="B3" s="55" t="s">
        <v>209</v>
      </c>
      <c r="C3" s="55" t="s">
        <v>105</v>
      </c>
      <c r="D3" s="55" t="s">
        <v>196</v>
      </c>
      <c r="E3" s="55" t="s">
        <v>105</v>
      </c>
      <c r="F3" s="54">
        <v>11</v>
      </c>
      <c r="G3" s="54">
        <v>44</v>
      </c>
      <c r="H3" s="54">
        <v>41</v>
      </c>
      <c r="I3" s="54">
        <v>5</v>
      </c>
      <c r="J3" s="54">
        <v>53</v>
      </c>
      <c r="K3" s="54">
        <v>54</v>
      </c>
      <c r="L3" s="54">
        <v>41</v>
      </c>
    </row>
    <row r="4" spans="1:12" ht="24.95" customHeight="1" x14ac:dyDescent="0.2">
      <c r="A4" s="56" t="s">
        <v>1</v>
      </c>
      <c r="B4" s="55" t="s">
        <v>203</v>
      </c>
      <c r="C4" s="55" t="s">
        <v>105</v>
      </c>
      <c r="D4" s="55" t="s">
        <v>196</v>
      </c>
      <c r="E4" s="55" t="s">
        <v>105</v>
      </c>
      <c r="F4" s="54">
        <v>5</v>
      </c>
      <c r="G4" s="54">
        <v>34</v>
      </c>
      <c r="H4" s="54">
        <v>57.999999999999993</v>
      </c>
      <c r="I4" s="54">
        <v>3</v>
      </c>
      <c r="J4" s="54">
        <v>50</v>
      </c>
      <c r="K4" s="54">
        <v>49</v>
      </c>
      <c r="L4" s="54">
        <v>38</v>
      </c>
    </row>
    <row r="5" spans="1:12" ht="24.95" customHeight="1" x14ac:dyDescent="0.2">
      <c r="A5" s="56" t="s">
        <v>2</v>
      </c>
      <c r="B5" s="55" t="s">
        <v>211</v>
      </c>
      <c r="C5" s="55" t="s">
        <v>105</v>
      </c>
      <c r="D5" s="55" t="s">
        <v>202</v>
      </c>
      <c r="E5" s="55" t="s">
        <v>105</v>
      </c>
      <c r="F5" s="54">
        <v>4</v>
      </c>
      <c r="G5" s="54">
        <v>15</v>
      </c>
      <c r="H5" s="54">
        <v>73</v>
      </c>
      <c r="I5" s="54">
        <v>8</v>
      </c>
      <c r="J5" s="54">
        <v>41</v>
      </c>
      <c r="K5" s="54">
        <v>39</v>
      </c>
      <c r="L5" s="54">
        <v>35</v>
      </c>
    </row>
    <row r="6" spans="1:12" ht="24.95" customHeight="1" x14ac:dyDescent="0.2">
      <c r="A6" s="56" t="s">
        <v>3</v>
      </c>
      <c r="B6" s="55" t="s">
        <v>217</v>
      </c>
      <c r="C6" s="55" t="s">
        <v>108</v>
      </c>
      <c r="D6" s="55" t="s">
        <v>216</v>
      </c>
      <c r="E6" s="55" t="s">
        <v>112</v>
      </c>
      <c r="F6" s="54">
        <v>0</v>
      </c>
      <c r="G6" s="54">
        <v>12</v>
      </c>
      <c r="H6" s="54">
        <v>80</v>
      </c>
      <c r="I6" s="54">
        <v>8</v>
      </c>
      <c r="J6" s="54">
        <v>34</v>
      </c>
      <c r="K6" s="54">
        <v>30</v>
      </c>
      <c r="L6" s="54">
        <v>27</v>
      </c>
    </row>
    <row r="7" spans="1:12" ht="24.95" customHeight="1" x14ac:dyDescent="0.2">
      <c r="A7" s="56" t="s">
        <v>4</v>
      </c>
      <c r="B7" s="55" t="s">
        <v>197</v>
      </c>
      <c r="C7" s="55" t="s">
        <v>105</v>
      </c>
      <c r="D7" s="55" t="s">
        <v>193</v>
      </c>
      <c r="E7" s="55" t="s">
        <v>105</v>
      </c>
      <c r="F7" s="54">
        <v>7.0000000000000009</v>
      </c>
      <c r="G7" s="54">
        <v>37</v>
      </c>
      <c r="H7" s="54">
        <v>52</v>
      </c>
      <c r="I7" s="54">
        <v>4</v>
      </c>
      <c r="J7" s="54">
        <v>48</v>
      </c>
      <c r="K7" s="54">
        <v>47</v>
      </c>
      <c r="L7" s="54">
        <v>35</v>
      </c>
    </row>
    <row r="8" spans="1:12" ht="24.95" customHeight="1" x14ac:dyDescent="0.2">
      <c r="A8" s="56" t="s">
        <v>5</v>
      </c>
      <c r="B8" s="55" t="s">
        <v>209</v>
      </c>
      <c r="C8" s="55" t="s">
        <v>105</v>
      </c>
      <c r="D8" s="55" t="s">
        <v>193</v>
      </c>
      <c r="E8" s="55" t="s">
        <v>105</v>
      </c>
      <c r="F8" s="54">
        <v>13</v>
      </c>
      <c r="G8" s="54">
        <v>42</v>
      </c>
      <c r="H8" s="54">
        <v>45</v>
      </c>
      <c r="I8" s="54">
        <v>0</v>
      </c>
      <c r="J8" s="54">
        <v>52</v>
      </c>
      <c r="K8" s="54">
        <v>53</v>
      </c>
      <c r="L8" s="54">
        <v>43</v>
      </c>
    </row>
    <row r="9" spans="1:12" ht="24.95" customHeight="1" x14ac:dyDescent="0.2">
      <c r="A9" s="56" t="s">
        <v>6</v>
      </c>
      <c r="B9" s="55" t="s">
        <v>201</v>
      </c>
      <c r="C9" s="55" t="s">
        <v>105</v>
      </c>
      <c r="D9" s="55" t="s">
        <v>210</v>
      </c>
      <c r="E9" s="55" t="s">
        <v>105</v>
      </c>
      <c r="F9" s="54">
        <v>18</v>
      </c>
      <c r="G9" s="54">
        <v>38</v>
      </c>
      <c r="H9" s="54">
        <v>42</v>
      </c>
      <c r="I9" s="54">
        <v>1</v>
      </c>
      <c r="J9" s="54">
        <v>54</v>
      </c>
      <c r="K9" s="54">
        <v>56.000000000000007</v>
      </c>
      <c r="L9" s="54">
        <v>43</v>
      </c>
    </row>
    <row r="10" spans="1:12" ht="24.95" customHeight="1" x14ac:dyDescent="0.2">
      <c r="A10" s="56" t="s">
        <v>7</v>
      </c>
      <c r="B10" s="55" t="s">
        <v>215</v>
      </c>
      <c r="C10" s="55" t="s">
        <v>105</v>
      </c>
      <c r="D10" s="55" t="s">
        <v>200</v>
      </c>
      <c r="E10" s="55" t="s">
        <v>105</v>
      </c>
      <c r="F10" s="54">
        <v>2</v>
      </c>
      <c r="G10" s="54">
        <v>20</v>
      </c>
      <c r="H10" s="54">
        <v>69</v>
      </c>
      <c r="I10" s="54">
        <v>10</v>
      </c>
      <c r="J10" s="54">
        <v>42</v>
      </c>
      <c r="K10" s="54">
        <v>39</v>
      </c>
      <c r="L10" s="54">
        <v>28.000000000000004</v>
      </c>
    </row>
    <row r="11" spans="1:12" ht="24.95" customHeight="1" x14ac:dyDescent="0.2">
      <c r="A11" s="56" t="s">
        <v>214</v>
      </c>
      <c r="B11" s="55" t="s">
        <v>213</v>
      </c>
      <c r="C11" s="55" t="s">
        <v>108</v>
      </c>
      <c r="D11" s="55" t="s">
        <v>212</v>
      </c>
      <c r="E11" s="55" t="s">
        <v>112</v>
      </c>
      <c r="F11" s="54">
        <v>0</v>
      </c>
      <c r="G11" s="54">
        <v>0</v>
      </c>
      <c r="H11" s="54">
        <v>64</v>
      </c>
      <c r="I11" s="54">
        <v>36</v>
      </c>
      <c r="J11" s="54">
        <v>25</v>
      </c>
      <c r="K11" s="54">
        <v>18</v>
      </c>
      <c r="L11" s="54">
        <v>20</v>
      </c>
    </row>
    <row r="12" spans="1:12" ht="24.95" customHeight="1" x14ac:dyDescent="0.2">
      <c r="A12" s="56" t="s">
        <v>9</v>
      </c>
      <c r="B12" s="55" t="s">
        <v>197</v>
      </c>
      <c r="C12" s="55" t="s">
        <v>105</v>
      </c>
      <c r="D12" s="55" t="s">
        <v>210</v>
      </c>
      <c r="E12" s="55" t="s">
        <v>105</v>
      </c>
      <c r="F12" s="54">
        <v>5</v>
      </c>
      <c r="G12" s="54">
        <v>45</v>
      </c>
      <c r="H12" s="54">
        <v>43</v>
      </c>
      <c r="I12" s="54">
        <v>7.0000000000000009</v>
      </c>
      <c r="J12" s="54">
        <v>49</v>
      </c>
      <c r="K12" s="54">
        <v>47</v>
      </c>
      <c r="L12" s="54">
        <v>39</v>
      </c>
    </row>
    <row r="13" spans="1:12" ht="24.95" customHeight="1" x14ac:dyDescent="0.2">
      <c r="A13" s="56" t="s">
        <v>10</v>
      </c>
      <c r="B13" s="55" t="s">
        <v>209</v>
      </c>
      <c r="C13" s="55" t="s">
        <v>105</v>
      </c>
      <c r="D13" s="55" t="s">
        <v>196</v>
      </c>
      <c r="E13" s="55" t="s">
        <v>105</v>
      </c>
      <c r="F13" s="54">
        <v>12</v>
      </c>
      <c r="G13" s="54">
        <v>46</v>
      </c>
      <c r="H13" s="54">
        <v>39</v>
      </c>
      <c r="I13" s="54">
        <v>2</v>
      </c>
      <c r="J13" s="54">
        <v>55.000000000000007</v>
      </c>
      <c r="K13" s="54">
        <v>51</v>
      </c>
      <c r="L13" s="54">
        <v>42</v>
      </c>
    </row>
    <row r="14" spans="1:12" ht="24.95" customHeight="1" x14ac:dyDescent="0.2">
      <c r="A14" s="56" t="s">
        <v>11</v>
      </c>
      <c r="B14" s="55" t="s">
        <v>211</v>
      </c>
      <c r="C14" s="55" t="s">
        <v>105</v>
      </c>
      <c r="D14" s="55" t="s">
        <v>210</v>
      </c>
      <c r="E14" s="55" t="s">
        <v>105</v>
      </c>
      <c r="F14" s="54">
        <v>8</v>
      </c>
      <c r="G14" s="54">
        <v>16</v>
      </c>
      <c r="H14" s="54">
        <v>68</v>
      </c>
      <c r="I14" s="54">
        <v>8</v>
      </c>
      <c r="J14" s="54">
        <v>41</v>
      </c>
      <c r="K14" s="54">
        <v>41</v>
      </c>
      <c r="L14" s="54">
        <v>28.000000000000004</v>
      </c>
    </row>
    <row r="15" spans="1:12" ht="24.95" customHeight="1" x14ac:dyDescent="0.2">
      <c r="A15" s="56" t="s">
        <v>12</v>
      </c>
      <c r="B15" s="55" t="s">
        <v>201</v>
      </c>
      <c r="C15" s="55" t="s">
        <v>105</v>
      </c>
      <c r="D15" s="55" t="s">
        <v>193</v>
      </c>
      <c r="E15" s="55" t="s">
        <v>105</v>
      </c>
      <c r="F15" s="54">
        <v>22</v>
      </c>
      <c r="G15" s="54">
        <v>38</v>
      </c>
      <c r="H15" s="54">
        <v>40</v>
      </c>
      <c r="I15" s="54">
        <v>0</v>
      </c>
      <c r="J15" s="54">
        <v>56.999999999999993</v>
      </c>
      <c r="K15" s="54">
        <v>56.999999999999993</v>
      </c>
      <c r="L15" s="54">
        <v>44</v>
      </c>
    </row>
    <row r="16" spans="1:12" ht="24.95" customHeight="1" x14ac:dyDescent="0.2">
      <c r="A16" s="56" t="s">
        <v>13</v>
      </c>
      <c r="B16" s="55" t="s">
        <v>209</v>
      </c>
      <c r="C16" s="55" t="s">
        <v>105</v>
      </c>
      <c r="D16" s="55" t="s">
        <v>202</v>
      </c>
      <c r="E16" s="55" t="s">
        <v>105</v>
      </c>
      <c r="F16" s="54">
        <v>7.0000000000000009</v>
      </c>
      <c r="G16" s="54">
        <v>48</v>
      </c>
      <c r="H16" s="54">
        <v>43</v>
      </c>
      <c r="I16" s="54">
        <v>2</v>
      </c>
      <c r="J16" s="54">
        <v>57.999999999999993</v>
      </c>
      <c r="K16" s="54">
        <v>51</v>
      </c>
      <c r="L16" s="54">
        <v>44</v>
      </c>
    </row>
    <row r="17" spans="1:12" ht="24.95" customHeight="1" x14ac:dyDescent="0.2">
      <c r="A17" s="56" t="s">
        <v>14</v>
      </c>
      <c r="B17" s="55" t="s">
        <v>208</v>
      </c>
      <c r="C17" s="55" t="s">
        <v>105</v>
      </c>
      <c r="D17" s="55" t="s">
        <v>193</v>
      </c>
      <c r="E17" s="55" t="s">
        <v>105</v>
      </c>
      <c r="F17" s="54">
        <v>5</v>
      </c>
      <c r="G17" s="54">
        <v>27</v>
      </c>
      <c r="H17" s="54">
        <v>61</v>
      </c>
      <c r="I17" s="54">
        <v>8</v>
      </c>
      <c r="J17" s="54">
        <v>44</v>
      </c>
      <c r="K17" s="54">
        <v>43</v>
      </c>
      <c r="L17" s="54">
        <v>33</v>
      </c>
    </row>
    <row r="18" spans="1:12" ht="24.95" customHeight="1" x14ac:dyDescent="0.2">
      <c r="A18" s="56" t="s">
        <v>15</v>
      </c>
      <c r="B18" s="55" t="s">
        <v>203</v>
      </c>
      <c r="C18" s="55" t="s">
        <v>105</v>
      </c>
      <c r="D18" s="55" t="s">
        <v>202</v>
      </c>
      <c r="E18" s="55" t="s">
        <v>105</v>
      </c>
      <c r="F18" s="54">
        <v>5</v>
      </c>
      <c r="G18" s="54">
        <v>37</v>
      </c>
      <c r="H18" s="54">
        <v>56.000000000000007</v>
      </c>
      <c r="I18" s="54">
        <v>2</v>
      </c>
      <c r="J18" s="54">
        <v>54</v>
      </c>
      <c r="K18" s="54">
        <v>48</v>
      </c>
      <c r="L18" s="54">
        <v>38</v>
      </c>
    </row>
    <row r="19" spans="1:12" ht="24.95" customHeight="1" x14ac:dyDescent="0.2">
      <c r="A19" s="56" t="s">
        <v>16</v>
      </c>
      <c r="B19" s="55" t="s">
        <v>208</v>
      </c>
      <c r="C19" s="55" t="s">
        <v>105</v>
      </c>
      <c r="D19" s="55" t="s">
        <v>202</v>
      </c>
      <c r="E19" s="55" t="s">
        <v>105</v>
      </c>
      <c r="F19" s="54">
        <v>2</v>
      </c>
      <c r="G19" s="54">
        <v>28.999999999999996</v>
      </c>
      <c r="H19" s="54">
        <v>64</v>
      </c>
      <c r="I19" s="54">
        <v>5</v>
      </c>
      <c r="J19" s="54">
        <v>45</v>
      </c>
      <c r="K19" s="54">
        <v>42</v>
      </c>
      <c r="L19" s="54">
        <v>33</v>
      </c>
    </row>
    <row r="20" spans="1:12" ht="24.95" customHeight="1" x14ac:dyDescent="0.2">
      <c r="A20" s="56" t="s">
        <v>17</v>
      </c>
      <c r="B20" s="55" t="s">
        <v>206</v>
      </c>
      <c r="C20" s="55" t="s">
        <v>105</v>
      </c>
      <c r="D20" s="55" t="s">
        <v>196</v>
      </c>
      <c r="E20" s="55" t="s">
        <v>105</v>
      </c>
      <c r="F20" s="54">
        <v>0</v>
      </c>
      <c r="G20" s="54">
        <v>38</v>
      </c>
      <c r="H20" s="54">
        <v>46</v>
      </c>
      <c r="I20" s="54">
        <v>15</v>
      </c>
      <c r="J20" s="54">
        <v>43</v>
      </c>
      <c r="K20" s="54">
        <v>42</v>
      </c>
      <c r="L20" s="54">
        <v>34</v>
      </c>
    </row>
    <row r="21" spans="1:12" ht="24.95" customHeight="1" x14ac:dyDescent="0.2">
      <c r="A21" s="56" t="s">
        <v>18</v>
      </c>
      <c r="B21" s="55" t="s">
        <v>207</v>
      </c>
      <c r="C21" s="55" t="s">
        <v>105</v>
      </c>
      <c r="D21" s="55" t="s">
        <v>196</v>
      </c>
      <c r="E21" s="55" t="s">
        <v>105</v>
      </c>
      <c r="F21" s="54">
        <v>16</v>
      </c>
      <c r="G21" s="54">
        <v>50</v>
      </c>
      <c r="H21" s="54">
        <v>33</v>
      </c>
      <c r="I21" s="54">
        <v>1</v>
      </c>
      <c r="J21" s="54">
        <v>61</v>
      </c>
      <c r="K21" s="54">
        <v>56.000000000000007</v>
      </c>
      <c r="L21" s="54">
        <v>44</v>
      </c>
    </row>
    <row r="22" spans="1:12" ht="24.95" customHeight="1" x14ac:dyDescent="0.2">
      <c r="A22" s="56" t="s">
        <v>19</v>
      </c>
      <c r="B22" s="55" t="s">
        <v>206</v>
      </c>
      <c r="C22" s="55" t="s">
        <v>105</v>
      </c>
      <c r="D22" s="55" t="s">
        <v>200</v>
      </c>
      <c r="E22" s="55" t="s">
        <v>105</v>
      </c>
      <c r="F22" s="54">
        <v>4</v>
      </c>
      <c r="G22" s="54">
        <v>26</v>
      </c>
      <c r="H22" s="54">
        <v>65</v>
      </c>
      <c r="I22" s="54">
        <v>4</v>
      </c>
      <c r="J22" s="54">
        <v>44</v>
      </c>
      <c r="K22" s="54">
        <v>41</v>
      </c>
      <c r="L22" s="54">
        <v>35</v>
      </c>
    </row>
    <row r="23" spans="1:12" ht="24.95" customHeight="1" x14ac:dyDescent="0.2">
      <c r="A23" s="56" t="s">
        <v>20</v>
      </c>
      <c r="B23" s="55" t="s">
        <v>205</v>
      </c>
      <c r="C23" s="55" t="s">
        <v>105</v>
      </c>
      <c r="D23" s="55" t="s">
        <v>202</v>
      </c>
      <c r="E23" s="55" t="s">
        <v>105</v>
      </c>
      <c r="F23" s="54">
        <v>0</v>
      </c>
      <c r="G23" s="54">
        <v>18</v>
      </c>
      <c r="H23" s="54">
        <v>78</v>
      </c>
      <c r="I23" s="54">
        <v>5</v>
      </c>
      <c r="J23" s="54">
        <v>38</v>
      </c>
      <c r="K23" s="54">
        <v>37</v>
      </c>
      <c r="L23" s="54">
        <v>28.000000000000004</v>
      </c>
    </row>
    <row r="24" spans="1:12" ht="24.95" customHeight="1" x14ac:dyDescent="0.2">
      <c r="A24" s="56" t="s">
        <v>21</v>
      </c>
      <c r="B24" s="55" t="s">
        <v>204</v>
      </c>
      <c r="C24" s="55" t="s">
        <v>105</v>
      </c>
      <c r="D24" s="55" t="s">
        <v>202</v>
      </c>
      <c r="E24" s="55" t="s">
        <v>105</v>
      </c>
      <c r="F24" s="54">
        <v>4</v>
      </c>
      <c r="G24" s="54">
        <v>46</v>
      </c>
      <c r="H24" s="54">
        <v>48</v>
      </c>
      <c r="I24" s="54">
        <v>2</v>
      </c>
      <c r="J24" s="54">
        <v>53</v>
      </c>
      <c r="K24" s="54">
        <v>51</v>
      </c>
      <c r="L24" s="54">
        <v>41</v>
      </c>
    </row>
    <row r="25" spans="1:12" ht="24.95" customHeight="1" x14ac:dyDescent="0.2">
      <c r="A25" s="56" t="s">
        <v>22</v>
      </c>
      <c r="B25" s="55" t="s">
        <v>204</v>
      </c>
      <c r="C25" s="55" t="s">
        <v>105</v>
      </c>
      <c r="D25" s="55" t="s">
        <v>193</v>
      </c>
      <c r="E25" s="55" t="s">
        <v>105</v>
      </c>
      <c r="F25" s="54">
        <v>12</v>
      </c>
      <c r="G25" s="54">
        <v>40</v>
      </c>
      <c r="H25" s="54">
        <v>45</v>
      </c>
      <c r="I25" s="54">
        <v>3</v>
      </c>
      <c r="J25" s="54">
        <v>53</v>
      </c>
      <c r="K25" s="54">
        <v>50</v>
      </c>
      <c r="L25" s="54">
        <v>40</v>
      </c>
    </row>
    <row r="26" spans="1:12" ht="24.95" customHeight="1" x14ac:dyDescent="0.2">
      <c r="A26" s="56" t="s">
        <v>23</v>
      </c>
      <c r="B26" s="55" t="s">
        <v>198</v>
      </c>
      <c r="C26" s="55" t="s">
        <v>108</v>
      </c>
      <c r="D26" s="55" t="s">
        <v>202</v>
      </c>
      <c r="E26" s="55" t="s">
        <v>105</v>
      </c>
      <c r="F26" s="54">
        <v>0</v>
      </c>
      <c r="G26" s="54">
        <v>13</v>
      </c>
      <c r="H26" s="54">
        <v>65</v>
      </c>
      <c r="I26" s="54">
        <v>22</v>
      </c>
      <c r="J26" s="54">
        <v>27</v>
      </c>
      <c r="K26" s="54">
        <v>30</v>
      </c>
      <c r="L26" s="54">
        <v>27</v>
      </c>
    </row>
    <row r="27" spans="1:12" ht="24.95" customHeight="1" x14ac:dyDescent="0.2">
      <c r="A27" s="56" t="s">
        <v>24</v>
      </c>
      <c r="B27" s="55" t="s">
        <v>201</v>
      </c>
      <c r="C27" s="55" t="s">
        <v>105</v>
      </c>
      <c r="D27" s="55" t="s">
        <v>193</v>
      </c>
      <c r="E27" s="55" t="s">
        <v>105</v>
      </c>
      <c r="F27" s="54">
        <v>19</v>
      </c>
      <c r="G27" s="54">
        <v>38</v>
      </c>
      <c r="H27" s="54">
        <v>41</v>
      </c>
      <c r="I27" s="54">
        <v>2</v>
      </c>
      <c r="J27" s="54">
        <v>54</v>
      </c>
      <c r="K27" s="54">
        <v>53</v>
      </c>
      <c r="L27" s="54">
        <v>48</v>
      </c>
    </row>
    <row r="28" spans="1:12" ht="24.95" customHeight="1" x14ac:dyDescent="0.2">
      <c r="A28" s="56" t="s">
        <v>25</v>
      </c>
      <c r="B28" s="55" t="s">
        <v>203</v>
      </c>
      <c r="C28" s="55" t="s">
        <v>105</v>
      </c>
      <c r="D28" s="55" t="s">
        <v>196</v>
      </c>
      <c r="E28" s="55" t="s">
        <v>105</v>
      </c>
      <c r="F28" s="54">
        <v>6</v>
      </c>
      <c r="G28" s="54">
        <v>38</v>
      </c>
      <c r="H28" s="54">
        <v>51</v>
      </c>
      <c r="I28" s="54">
        <v>5</v>
      </c>
      <c r="J28" s="54">
        <v>50</v>
      </c>
      <c r="K28" s="54">
        <v>47</v>
      </c>
      <c r="L28" s="54">
        <v>37</v>
      </c>
    </row>
    <row r="29" spans="1:12" ht="24.95" customHeight="1" x14ac:dyDescent="0.2">
      <c r="A29" s="56" t="s">
        <v>26</v>
      </c>
      <c r="B29" s="55" t="s">
        <v>203</v>
      </c>
      <c r="C29" s="55" t="s">
        <v>105</v>
      </c>
      <c r="D29" s="55" t="s">
        <v>193</v>
      </c>
      <c r="E29" s="55" t="s">
        <v>105</v>
      </c>
      <c r="F29" s="54">
        <v>13</v>
      </c>
      <c r="G29" s="54">
        <v>33</v>
      </c>
      <c r="H29" s="54">
        <v>52</v>
      </c>
      <c r="I29" s="54">
        <v>2</v>
      </c>
      <c r="J29" s="54">
        <v>50</v>
      </c>
      <c r="K29" s="54">
        <v>50</v>
      </c>
      <c r="L29" s="54">
        <v>38</v>
      </c>
    </row>
    <row r="30" spans="1:12" ht="24.95" customHeight="1" x14ac:dyDescent="0.2">
      <c r="A30" s="56" t="s">
        <v>27</v>
      </c>
      <c r="B30" s="55" t="s">
        <v>203</v>
      </c>
      <c r="C30" s="55" t="s">
        <v>105</v>
      </c>
      <c r="D30" s="55" t="s">
        <v>193</v>
      </c>
      <c r="E30" s="55" t="s">
        <v>105</v>
      </c>
      <c r="F30" s="54">
        <v>4</v>
      </c>
      <c r="G30" s="54">
        <v>40</v>
      </c>
      <c r="H30" s="54">
        <v>53</v>
      </c>
      <c r="I30" s="54">
        <v>2</v>
      </c>
      <c r="J30" s="54">
        <v>47</v>
      </c>
      <c r="K30" s="54">
        <v>48</v>
      </c>
      <c r="L30" s="54">
        <v>38</v>
      </c>
    </row>
    <row r="31" spans="1:12" ht="24.95" customHeight="1" x14ac:dyDescent="0.2">
      <c r="A31" s="56" t="s">
        <v>28</v>
      </c>
      <c r="B31" s="55" t="s">
        <v>199</v>
      </c>
      <c r="C31" s="55" t="s">
        <v>105</v>
      </c>
      <c r="D31" s="55" t="s">
        <v>202</v>
      </c>
      <c r="E31" s="55" t="s">
        <v>105</v>
      </c>
      <c r="F31" s="54">
        <v>11</v>
      </c>
      <c r="G31" s="54">
        <v>48</v>
      </c>
      <c r="H31" s="54">
        <v>41</v>
      </c>
      <c r="I31" s="54">
        <v>0</v>
      </c>
      <c r="J31" s="54">
        <v>55.000000000000007</v>
      </c>
      <c r="K31" s="54">
        <v>55.000000000000007</v>
      </c>
      <c r="L31" s="54">
        <v>44</v>
      </c>
    </row>
    <row r="32" spans="1:12" ht="24.95" customHeight="1" x14ac:dyDescent="0.2">
      <c r="A32" s="56" t="s">
        <v>29</v>
      </c>
      <c r="B32" s="55" t="s">
        <v>201</v>
      </c>
      <c r="C32" s="55" t="s">
        <v>105</v>
      </c>
      <c r="D32" s="55" t="s">
        <v>200</v>
      </c>
      <c r="E32" s="55" t="s">
        <v>105</v>
      </c>
      <c r="F32" s="54">
        <v>16</v>
      </c>
      <c r="G32" s="54">
        <v>45</v>
      </c>
      <c r="H32" s="54">
        <v>39</v>
      </c>
      <c r="I32" s="54">
        <v>0</v>
      </c>
      <c r="J32" s="54">
        <v>60</v>
      </c>
      <c r="K32" s="54">
        <v>56.000000000000007</v>
      </c>
      <c r="L32" s="54">
        <v>43</v>
      </c>
    </row>
    <row r="33" spans="1:12" ht="24.95" customHeight="1" x14ac:dyDescent="0.2">
      <c r="A33" s="56" t="s">
        <v>30</v>
      </c>
      <c r="B33" s="55" t="s">
        <v>199</v>
      </c>
      <c r="C33" s="55" t="s">
        <v>105</v>
      </c>
      <c r="D33" s="55" t="s">
        <v>196</v>
      </c>
      <c r="E33" s="55" t="s">
        <v>105</v>
      </c>
      <c r="F33" s="54">
        <v>10</v>
      </c>
      <c r="G33" s="54">
        <v>52</v>
      </c>
      <c r="H33" s="54">
        <v>38</v>
      </c>
      <c r="I33" s="54">
        <v>0</v>
      </c>
      <c r="J33" s="54">
        <v>55.000000000000007</v>
      </c>
      <c r="K33" s="54">
        <v>56.000000000000007</v>
      </c>
      <c r="L33" s="54">
        <v>46</v>
      </c>
    </row>
    <row r="34" spans="1:12" ht="24.95" customHeight="1" x14ac:dyDescent="0.2">
      <c r="A34" s="56" t="s">
        <v>31</v>
      </c>
      <c r="B34" s="55" t="s">
        <v>198</v>
      </c>
      <c r="C34" s="55" t="s">
        <v>108</v>
      </c>
      <c r="D34" s="55" t="s">
        <v>193</v>
      </c>
      <c r="E34" s="55" t="s">
        <v>105</v>
      </c>
      <c r="F34" s="54">
        <v>0</v>
      </c>
      <c r="G34" s="54">
        <v>22</v>
      </c>
      <c r="H34" s="54">
        <v>43</v>
      </c>
      <c r="I34" s="54">
        <v>35</v>
      </c>
      <c r="J34" s="54">
        <v>33</v>
      </c>
      <c r="K34" s="54">
        <v>31</v>
      </c>
      <c r="L34" s="54">
        <v>21</v>
      </c>
    </row>
    <row r="35" spans="1:12" ht="24.95" customHeight="1" x14ac:dyDescent="0.2">
      <c r="A35" s="56" t="s">
        <v>32</v>
      </c>
      <c r="B35" s="55" t="s">
        <v>197</v>
      </c>
      <c r="C35" s="55" t="s">
        <v>105</v>
      </c>
      <c r="D35" s="55" t="s">
        <v>196</v>
      </c>
      <c r="E35" s="55" t="s">
        <v>105</v>
      </c>
      <c r="F35" s="54">
        <v>7.0000000000000009</v>
      </c>
      <c r="G35" s="54">
        <v>32</v>
      </c>
      <c r="H35" s="54">
        <v>56.000000000000007</v>
      </c>
      <c r="I35" s="54">
        <v>6</v>
      </c>
      <c r="J35" s="54">
        <v>50</v>
      </c>
      <c r="K35" s="54">
        <v>47</v>
      </c>
      <c r="L35" s="54">
        <v>36</v>
      </c>
    </row>
    <row r="36" spans="1:12" ht="24.95" customHeight="1" x14ac:dyDescent="0.2">
      <c r="A36" s="56" t="s">
        <v>195</v>
      </c>
      <c r="B36" s="55" t="s">
        <v>194</v>
      </c>
      <c r="C36" s="55" t="s">
        <v>112</v>
      </c>
      <c r="D36" s="55" t="s">
        <v>193</v>
      </c>
      <c r="E36" s="55" t="s">
        <v>105</v>
      </c>
      <c r="F36" s="54">
        <v>28.999999999999996</v>
      </c>
      <c r="G36" s="54">
        <v>43</v>
      </c>
      <c r="H36" s="54">
        <v>28.999999999999996</v>
      </c>
      <c r="I36" s="54">
        <v>0</v>
      </c>
      <c r="J36" s="54">
        <v>61</v>
      </c>
      <c r="K36" s="54">
        <v>67</v>
      </c>
      <c r="L36" s="54">
        <v>51</v>
      </c>
    </row>
    <row r="37" spans="1:12" x14ac:dyDescent="0.2">
      <c r="A37" s="54">
        <v>1</v>
      </c>
      <c r="B37" s="54">
        <v>2</v>
      </c>
      <c r="C37" s="54">
        <v>3</v>
      </c>
      <c r="D37" s="54">
        <v>4</v>
      </c>
      <c r="E37" s="54">
        <v>5</v>
      </c>
      <c r="F37" s="54">
        <v>6</v>
      </c>
      <c r="G37" s="54">
        <v>7</v>
      </c>
      <c r="H37" s="54">
        <v>8</v>
      </c>
      <c r="I37" s="54">
        <v>9</v>
      </c>
      <c r="J37" s="54">
        <v>10</v>
      </c>
      <c r="K37" s="54">
        <v>11</v>
      </c>
      <c r="L37" s="54">
        <v>12</v>
      </c>
    </row>
  </sheetData>
  <mergeCells count="7">
    <mergeCell ref="D1:D2"/>
    <mergeCell ref="E1:E2"/>
    <mergeCell ref="F1:I1"/>
    <mergeCell ref="J1:L1"/>
    <mergeCell ref="A1:A2"/>
    <mergeCell ref="B1:B2"/>
    <mergeCell ref="C1:C2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selection activeCell="A9" sqref="A9"/>
    </sheetView>
  </sheetViews>
  <sheetFormatPr baseColWidth="10" defaultColWidth="12.42578125" defaultRowHeight="12.75" x14ac:dyDescent="0.2"/>
  <cols>
    <col min="1" max="1" width="25.42578125" style="26" bestFit="1" customWidth="1"/>
    <col min="2" max="2" width="6.140625" style="26" customWidth="1"/>
    <col min="3" max="4" width="7" style="26" customWidth="1"/>
    <col min="5" max="5" width="7.85546875" style="26" customWidth="1"/>
    <col min="6" max="6" width="6.140625" style="26" customWidth="1"/>
    <col min="7" max="8" width="7" style="26" customWidth="1"/>
    <col min="9" max="9" width="7.85546875" style="26" customWidth="1"/>
    <col min="10" max="10" width="6.140625" style="26" customWidth="1"/>
    <col min="11" max="12" width="7" style="26" customWidth="1"/>
    <col min="13" max="13" width="7.85546875" style="26" customWidth="1"/>
    <col min="14" max="14" width="6.140625" style="26" customWidth="1"/>
    <col min="15" max="16" width="7" style="26" customWidth="1"/>
    <col min="17" max="17" width="7.85546875" style="26" customWidth="1"/>
    <col min="18" max="18" width="6.140625" style="26" bestFit="1" customWidth="1"/>
    <col min="19" max="21" width="7" style="26" bestFit="1" customWidth="1"/>
    <col min="22" max="22" width="7.85546875" style="26" bestFit="1" customWidth="1"/>
    <col min="23" max="16384" width="12.42578125" style="26"/>
  </cols>
  <sheetData>
    <row r="1" spans="1:27" ht="15" customHeight="1" x14ac:dyDescent="0.2">
      <c r="A1" s="18"/>
      <c r="B1" s="169" t="s">
        <v>77</v>
      </c>
      <c r="C1" s="169"/>
      <c r="D1" s="169"/>
      <c r="E1" s="169"/>
      <c r="F1" s="169" t="s">
        <v>78</v>
      </c>
      <c r="G1" s="169"/>
      <c r="H1" s="169"/>
      <c r="I1" s="169"/>
      <c r="J1" s="169" t="s">
        <v>79</v>
      </c>
      <c r="K1" s="169"/>
      <c r="L1" s="169"/>
      <c r="M1" s="169"/>
      <c r="N1" s="169" t="s">
        <v>80</v>
      </c>
      <c r="O1" s="169"/>
      <c r="P1" s="169"/>
      <c r="Q1" s="169"/>
      <c r="R1" s="170" t="s">
        <v>81</v>
      </c>
      <c r="S1" s="171"/>
      <c r="T1" s="171"/>
      <c r="U1" s="171"/>
      <c r="V1" s="172"/>
    </row>
    <row r="2" spans="1:27" ht="15.75" customHeight="1" x14ac:dyDescent="0.2">
      <c r="A2" s="107" t="s">
        <v>76</v>
      </c>
      <c r="B2" s="173" t="s">
        <v>82</v>
      </c>
      <c r="C2" s="174"/>
      <c r="D2" s="174"/>
      <c r="E2" s="175"/>
      <c r="F2" s="173" t="s">
        <v>82</v>
      </c>
      <c r="G2" s="174"/>
      <c r="H2" s="174"/>
      <c r="I2" s="175"/>
      <c r="J2" s="173" t="s">
        <v>82</v>
      </c>
      <c r="K2" s="174"/>
      <c r="L2" s="174"/>
      <c r="M2" s="175"/>
      <c r="N2" s="173" t="s">
        <v>82</v>
      </c>
      <c r="O2" s="174"/>
      <c r="P2" s="174"/>
      <c r="Q2" s="175"/>
      <c r="R2" s="166" t="s">
        <v>82</v>
      </c>
      <c r="S2" s="167"/>
      <c r="T2" s="167"/>
      <c r="U2" s="167"/>
      <c r="V2" s="168"/>
    </row>
    <row r="3" spans="1:27" ht="15.75" customHeight="1" x14ac:dyDescent="0.2">
      <c r="A3" s="107"/>
      <c r="B3" s="176"/>
      <c r="C3" s="177"/>
      <c r="D3" s="177"/>
      <c r="E3" s="178"/>
      <c r="F3" s="176"/>
      <c r="G3" s="177"/>
      <c r="H3" s="177"/>
      <c r="I3" s="178"/>
      <c r="J3" s="176"/>
      <c r="K3" s="177"/>
      <c r="L3" s="177"/>
      <c r="M3" s="178"/>
      <c r="N3" s="176"/>
      <c r="O3" s="177"/>
      <c r="P3" s="177"/>
      <c r="Q3" s="178"/>
      <c r="R3" s="166" t="s">
        <v>90</v>
      </c>
      <c r="S3" s="167"/>
      <c r="T3" s="167"/>
      <c r="U3" s="167"/>
      <c r="V3" s="167"/>
    </row>
    <row r="4" spans="1:27" ht="15.75" customHeight="1" x14ac:dyDescent="0.2">
      <c r="A4" s="107"/>
      <c r="B4" s="166" t="s">
        <v>90</v>
      </c>
      <c r="C4" s="167"/>
      <c r="D4" s="167"/>
      <c r="E4" s="168"/>
      <c r="F4" s="166" t="s">
        <v>90</v>
      </c>
      <c r="G4" s="167"/>
      <c r="H4" s="167"/>
      <c r="I4" s="168"/>
      <c r="J4" s="166" t="s">
        <v>90</v>
      </c>
      <c r="K4" s="167"/>
      <c r="L4" s="167"/>
      <c r="M4" s="168"/>
      <c r="N4" s="166" t="s">
        <v>90</v>
      </c>
      <c r="O4" s="167"/>
      <c r="P4" s="167"/>
      <c r="Q4" s="168"/>
      <c r="R4" s="19" t="s">
        <v>100</v>
      </c>
      <c r="S4" s="20" t="s">
        <v>101</v>
      </c>
      <c r="T4" s="21" t="s">
        <v>102</v>
      </c>
      <c r="U4" s="22" t="s">
        <v>103</v>
      </c>
      <c r="V4" s="23" t="s">
        <v>104</v>
      </c>
    </row>
    <row r="5" spans="1:27" ht="15.75" customHeight="1" x14ac:dyDescent="0.2">
      <c r="A5" s="107"/>
      <c r="B5" s="20" t="s">
        <v>238</v>
      </c>
      <c r="C5" s="21" t="s">
        <v>239</v>
      </c>
      <c r="D5" s="22" t="s">
        <v>240</v>
      </c>
      <c r="E5" s="23" t="s">
        <v>241</v>
      </c>
      <c r="F5" s="20" t="s">
        <v>238</v>
      </c>
      <c r="G5" s="21" t="s">
        <v>239</v>
      </c>
      <c r="H5" s="22" t="s">
        <v>242</v>
      </c>
      <c r="I5" s="23" t="s">
        <v>225</v>
      </c>
      <c r="J5" s="20" t="s">
        <v>222</v>
      </c>
      <c r="K5" s="21" t="s">
        <v>223</v>
      </c>
      <c r="L5" s="22" t="s">
        <v>224</v>
      </c>
      <c r="M5" s="23" t="s">
        <v>225</v>
      </c>
      <c r="N5" s="20" t="s">
        <v>222</v>
      </c>
      <c r="O5" s="21" t="s">
        <v>223</v>
      </c>
      <c r="P5" s="22" t="s">
        <v>224</v>
      </c>
      <c r="Q5" s="23" t="s">
        <v>225</v>
      </c>
      <c r="R5" s="19" t="s">
        <v>243</v>
      </c>
      <c r="S5" s="20" t="s">
        <v>244</v>
      </c>
      <c r="T5" s="21" t="s">
        <v>245</v>
      </c>
      <c r="U5" s="22" t="s">
        <v>246</v>
      </c>
      <c r="V5" s="23" t="s">
        <v>247</v>
      </c>
      <c r="W5" s="108" t="s">
        <v>248</v>
      </c>
      <c r="X5" s="108" t="s">
        <v>248</v>
      </c>
      <c r="Y5" s="108" t="s">
        <v>249</v>
      </c>
      <c r="Z5" s="108" t="s">
        <v>249</v>
      </c>
      <c r="AA5" s="108" t="s">
        <v>250</v>
      </c>
    </row>
    <row r="6" spans="1:27" x14ac:dyDescent="0.2">
      <c r="A6" s="109" t="s">
        <v>235</v>
      </c>
      <c r="B6" s="110">
        <v>3.7037037037037035E-2</v>
      </c>
      <c r="C6" s="111">
        <v>0.31481481481481483</v>
      </c>
      <c r="D6" s="112">
        <v>0.59259259259259256</v>
      </c>
      <c r="E6" s="113">
        <v>5.5555555555555552E-2</v>
      </c>
      <c r="F6" s="110">
        <v>1.8518518518518517E-2</v>
      </c>
      <c r="G6" s="111">
        <v>0.44444444444444442</v>
      </c>
      <c r="H6" s="112">
        <v>0.5</v>
      </c>
      <c r="I6" s="113">
        <v>3.7037037037037035E-2</v>
      </c>
      <c r="J6" s="110">
        <v>5.5555555555555552E-2</v>
      </c>
      <c r="K6" s="111">
        <v>0.48148148148148145</v>
      </c>
      <c r="L6" s="112">
        <v>0.3888888888888889</v>
      </c>
      <c r="M6" s="113">
        <v>7.407407407407407E-2</v>
      </c>
      <c r="N6" s="110">
        <v>1.8518518518518517E-2</v>
      </c>
      <c r="O6" s="111">
        <v>0.31481481481481483</v>
      </c>
      <c r="P6" s="112">
        <v>0.57407407407407407</v>
      </c>
      <c r="Q6" s="113">
        <v>9.2592592592592587E-2</v>
      </c>
      <c r="R6" s="114">
        <v>0.29599999999999999</v>
      </c>
      <c r="S6" s="115">
        <v>0.44400000000000001</v>
      </c>
      <c r="T6" s="116">
        <v>0.185</v>
      </c>
      <c r="U6" s="117">
        <v>7.3999999999999996E-2</v>
      </c>
      <c r="V6" s="118">
        <v>0</v>
      </c>
      <c r="W6" s="119">
        <v>0.35185185185185186</v>
      </c>
      <c r="X6" s="119">
        <v>0.46296296296296291</v>
      </c>
      <c r="Y6" s="119">
        <v>0.53703703703703698</v>
      </c>
      <c r="Z6" s="119">
        <v>0.33333333333333337</v>
      </c>
      <c r="AA6" s="120">
        <v>0.74</v>
      </c>
    </row>
    <row r="7" spans="1:27" x14ac:dyDescent="0.2">
      <c r="A7" s="24" t="s">
        <v>114</v>
      </c>
      <c r="B7" s="110">
        <v>1.5267175572519083E-2</v>
      </c>
      <c r="C7" s="111">
        <v>0.31297709923664124</v>
      </c>
      <c r="D7" s="112">
        <v>0.61068702290076338</v>
      </c>
      <c r="E7" s="113">
        <v>6.1068702290076333E-2</v>
      </c>
      <c r="F7" s="110">
        <v>3.0534351145038167E-2</v>
      </c>
      <c r="G7" s="111">
        <v>0.5725190839694656</v>
      </c>
      <c r="H7" s="112">
        <v>0.38167938931297712</v>
      </c>
      <c r="I7" s="113">
        <v>1.5267175572519083E-2</v>
      </c>
      <c r="J7" s="110">
        <v>0.12977099236641221</v>
      </c>
      <c r="K7" s="111">
        <v>0.58778625954198471</v>
      </c>
      <c r="L7" s="112">
        <v>0.26717557251908397</v>
      </c>
      <c r="M7" s="113">
        <v>1.5267175572519083E-2</v>
      </c>
      <c r="N7" s="110">
        <v>3.0534351145038167E-2</v>
      </c>
      <c r="O7" s="111">
        <v>0.51908396946564883</v>
      </c>
      <c r="P7" s="112">
        <v>0.44274809160305345</v>
      </c>
      <c r="Q7" s="113">
        <v>7.6335877862595417E-3</v>
      </c>
      <c r="R7" s="114">
        <v>0.626</v>
      </c>
      <c r="S7" s="115">
        <v>0.30499999999999999</v>
      </c>
      <c r="T7" s="116">
        <v>3.6999999999999998E-2</v>
      </c>
      <c r="U7" s="117">
        <v>1.6E-2</v>
      </c>
      <c r="V7" s="118">
        <v>1.6E-2</v>
      </c>
      <c r="W7" s="119">
        <v>0.32824427480916035</v>
      </c>
      <c r="X7" s="119">
        <v>0.60305343511450382</v>
      </c>
      <c r="Y7" s="119">
        <v>0.71755725190839692</v>
      </c>
      <c r="Z7" s="119">
        <v>0.54961832061068705</v>
      </c>
      <c r="AA7" s="120">
        <v>0.93100000000000005</v>
      </c>
    </row>
    <row r="8" spans="1:27" x14ac:dyDescent="0.2">
      <c r="A8" s="121" t="s">
        <v>230</v>
      </c>
      <c r="B8" s="110">
        <v>2.9411764705882353E-2</v>
      </c>
      <c r="C8" s="111">
        <v>0.5</v>
      </c>
      <c r="D8" s="112">
        <v>0.44117647058823528</v>
      </c>
      <c r="E8" s="113">
        <v>2.9411764705882353E-2</v>
      </c>
      <c r="F8" s="110">
        <v>5.8823529411764705E-2</v>
      </c>
      <c r="G8" s="111">
        <v>0.58823529411764708</v>
      </c>
      <c r="H8" s="112">
        <v>0.3235294117647059</v>
      </c>
      <c r="I8" s="113">
        <v>2.9411764705882353E-2</v>
      </c>
      <c r="J8" s="110">
        <v>8.8235294117647065E-2</v>
      </c>
      <c r="K8" s="111">
        <v>0.73529411764705888</v>
      </c>
      <c r="L8" s="112">
        <v>0.17647058823529413</v>
      </c>
      <c r="M8" s="113">
        <v>0</v>
      </c>
      <c r="N8" s="110">
        <v>5.8823529411764705E-2</v>
      </c>
      <c r="O8" s="111">
        <v>0.61764705882352944</v>
      </c>
      <c r="P8" s="112">
        <v>0.3235294117647059</v>
      </c>
      <c r="Q8" s="113">
        <v>0</v>
      </c>
      <c r="R8" s="122">
        <v>0.58823529411764708</v>
      </c>
      <c r="S8" s="110">
        <v>0.41176470588235292</v>
      </c>
      <c r="T8" s="111">
        <v>0</v>
      </c>
      <c r="U8" s="112">
        <v>0</v>
      </c>
      <c r="V8" s="113">
        <v>0</v>
      </c>
      <c r="W8" s="119">
        <v>0.52941176470588236</v>
      </c>
      <c r="X8" s="119">
        <v>0.6470588235294118</v>
      </c>
      <c r="Y8" s="119">
        <v>0.82352941176470595</v>
      </c>
      <c r="Z8" s="119">
        <v>0.67647058823529416</v>
      </c>
      <c r="AA8" s="120">
        <v>1</v>
      </c>
    </row>
    <row r="9" spans="1:27" x14ac:dyDescent="0.2">
      <c r="A9" s="109" t="s">
        <v>236</v>
      </c>
      <c r="B9" s="110">
        <v>0</v>
      </c>
      <c r="C9" s="111">
        <v>0.27317073170731709</v>
      </c>
      <c r="D9" s="112">
        <v>0.68780487804878043</v>
      </c>
      <c r="E9" s="113">
        <v>3.9024390243902439E-2</v>
      </c>
      <c r="F9" s="110">
        <v>1.4634146341463415E-2</v>
      </c>
      <c r="G9" s="111">
        <v>0.34634146341463412</v>
      </c>
      <c r="H9" s="112">
        <v>0.61951219512195121</v>
      </c>
      <c r="I9" s="113">
        <v>1.9512195121951219E-2</v>
      </c>
      <c r="J9" s="110">
        <v>4.3902439024390241E-2</v>
      </c>
      <c r="K9" s="111">
        <v>0.551219512195122</v>
      </c>
      <c r="L9" s="112">
        <v>0.39512195121951221</v>
      </c>
      <c r="M9" s="113">
        <v>9.7560975609756097E-3</v>
      </c>
      <c r="N9" s="110">
        <v>1.4634146341463415E-2</v>
      </c>
      <c r="O9" s="111">
        <v>0.31219512195121951</v>
      </c>
      <c r="P9" s="112">
        <v>0.63414634146341464</v>
      </c>
      <c r="Q9" s="113">
        <v>3.9024390243902439E-2</v>
      </c>
      <c r="R9" s="122">
        <v>0.20487804878048779</v>
      </c>
      <c r="S9" s="110">
        <v>0.53658536585365857</v>
      </c>
      <c r="T9" s="111">
        <v>0.17073170731707318</v>
      </c>
      <c r="U9" s="112">
        <v>7.8048780487804878E-2</v>
      </c>
      <c r="V9" s="113">
        <v>9.7560975609756097E-3</v>
      </c>
      <c r="W9" s="119">
        <v>0.27317073170731709</v>
      </c>
      <c r="X9" s="119">
        <v>0.36097560975609755</v>
      </c>
      <c r="Y9" s="119">
        <v>0.59512195121951228</v>
      </c>
      <c r="Z9" s="119">
        <v>0.32682926829268294</v>
      </c>
      <c r="AA9" s="120">
        <v>0.74146341463414633</v>
      </c>
    </row>
    <row r="10" spans="1:27" x14ac:dyDescent="0.2">
      <c r="A10" s="24" t="s">
        <v>119</v>
      </c>
      <c r="B10" s="110">
        <v>2.564102564102564E-2</v>
      </c>
      <c r="C10" s="111">
        <v>0.30128205128205127</v>
      </c>
      <c r="D10" s="112">
        <v>0.60897435897435892</v>
      </c>
      <c r="E10" s="113">
        <v>6.4102564102564097E-2</v>
      </c>
      <c r="F10" s="110">
        <v>1.282051282051282E-2</v>
      </c>
      <c r="G10" s="111">
        <v>0.53205128205128205</v>
      </c>
      <c r="H10" s="112">
        <v>0.4358974358974359</v>
      </c>
      <c r="I10" s="113">
        <v>1.9230769230769232E-2</v>
      </c>
      <c r="J10" s="110">
        <v>0.15384615384615385</v>
      </c>
      <c r="K10" s="111">
        <v>0.53205128205128205</v>
      </c>
      <c r="L10" s="112">
        <v>0.28846153846153844</v>
      </c>
      <c r="M10" s="113">
        <v>2.564102564102564E-2</v>
      </c>
      <c r="N10" s="110">
        <v>1.282051282051282E-2</v>
      </c>
      <c r="O10" s="111">
        <v>0.4358974358974359</v>
      </c>
      <c r="P10" s="112">
        <v>0.53205128205128205</v>
      </c>
      <c r="Q10" s="113">
        <v>1.9230769230769232E-2</v>
      </c>
      <c r="R10" s="122">
        <v>0.37179487179487181</v>
      </c>
      <c r="S10" s="110">
        <v>0.54487179487179482</v>
      </c>
      <c r="T10" s="111">
        <v>6.4102564102564097E-2</v>
      </c>
      <c r="U10" s="112">
        <v>1.9230769230769232E-2</v>
      </c>
      <c r="V10" s="113">
        <v>0</v>
      </c>
      <c r="W10" s="119">
        <v>0.32692307692307693</v>
      </c>
      <c r="X10" s="119">
        <v>0.54487179487179482</v>
      </c>
      <c r="Y10" s="119">
        <v>0.6858974358974359</v>
      </c>
      <c r="Z10" s="119">
        <v>0.44871794871794873</v>
      </c>
      <c r="AA10" s="120">
        <v>0.91666666666666663</v>
      </c>
    </row>
    <row r="11" spans="1:27" x14ac:dyDescent="0.2">
      <c r="A11" s="24" t="s">
        <v>124</v>
      </c>
      <c r="B11" s="110">
        <v>2.9411764705882353E-2</v>
      </c>
      <c r="C11" s="111">
        <v>0.5</v>
      </c>
      <c r="D11" s="112">
        <v>0.44117647058823528</v>
      </c>
      <c r="E11" s="113">
        <v>2.9411764705882353E-2</v>
      </c>
      <c r="F11" s="110">
        <v>0</v>
      </c>
      <c r="G11" s="111">
        <v>0.73529411764705888</v>
      </c>
      <c r="H11" s="112">
        <v>0.26470588235294118</v>
      </c>
      <c r="I11" s="113">
        <v>0</v>
      </c>
      <c r="J11" s="110">
        <v>0.14705882352941177</v>
      </c>
      <c r="K11" s="111">
        <v>0.67647058823529416</v>
      </c>
      <c r="L11" s="112">
        <v>0.17647058823529413</v>
      </c>
      <c r="M11" s="113">
        <v>0</v>
      </c>
      <c r="N11" s="110">
        <v>0.14705882352941177</v>
      </c>
      <c r="O11" s="111">
        <v>0.55882352941176472</v>
      </c>
      <c r="P11" s="112">
        <v>0.26470588235294118</v>
      </c>
      <c r="Q11" s="113">
        <v>2.9411764705882353E-2</v>
      </c>
      <c r="R11" s="122">
        <v>0.47058823529411764</v>
      </c>
      <c r="S11" s="110">
        <v>0.47058823529411764</v>
      </c>
      <c r="T11" s="111">
        <v>2.9411764705882353E-2</v>
      </c>
      <c r="U11" s="112">
        <v>2.9411764705882353E-2</v>
      </c>
      <c r="V11" s="113">
        <v>0</v>
      </c>
      <c r="W11" s="119">
        <v>0.52941176470588236</v>
      </c>
      <c r="X11" s="119">
        <v>0.73529411764705888</v>
      </c>
      <c r="Y11" s="119">
        <v>0.82352941176470595</v>
      </c>
      <c r="Z11" s="119">
        <v>0.70588235294117652</v>
      </c>
      <c r="AA11" s="120">
        <v>0.94117647058823528</v>
      </c>
    </row>
    <row r="12" spans="1:27" x14ac:dyDescent="0.2">
      <c r="A12" s="109" t="s">
        <v>232</v>
      </c>
      <c r="B12" s="110">
        <v>7.4074074074074077E-3</v>
      </c>
      <c r="C12" s="111">
        <v>0.2</v>
      </c>
      <c r="D12" s="112">
        <v>0.66666666666666663</v>
      </c>
      <c r="E12" s="113">
        <v>0.12592592592592591</v>
      </c>
      <c r="F12" s="110">
        <v>3.7037037037037035E-2</v>
      </c>
      <c r="G12" s="111">
        <v>0.38518518518518519</v>
      </c>
      <c r="H12" s="112">
        <v>0.52592592592592591</v>
      </c>
      <c r="I12" s="113">
        <v>5.185185185185185E-2</v>
      </c>
      <c r="J12" s="110">
        <v>5.9259259259259262E-2</v>
      </c>
      <c r="K12" s="111">
        <v>0.48888888888888887</v>
      </c>
      <c r="L12" s="112">
        <v>0.4</v>
      </c>
      <c r="M12" s="113">
        <v>5.185185185185185E-2</v>
      </c>
      <c r="N12" s="110">
        <v>2.2222222222222223E-2</v>
      </c>
      <c r="O12" s="111">
        <v>0.36296296296296299</v>
      </c>
      <c r="P12" s="112">
        <v>0.562962962962963</v>
      </c>
      <c r="Q12" s="113">
        <v>5.185185185185185E-2</v>
      </c>
      <c r="R12" s="122">
        <v>0.31111111111111112</v>
      </c>
      <c r="S12" s="110">
        <v>0.48888888888888887</v>
      </c>
      <c r="T12" s="111">
        <v>8.8888888888888892E-2</v>
      </c>
      <c r="U12" s="112">
        <v>8.8888888888888892E-2</v>
      </c>
      <c r="V12" s="113">
        <v>2.2222222222222223E-2</v>
      </c>
      <c r="W12" s="119">
        <v>0.20740740740740743</v>
      </c>
      <c r="X12" s="119">
        <v>0.42222222222222222</v>
      </c>
      <c r="Y12" s="119">
        <v>0.54814814814814816</v>
      </c>
      <c r="Z12" s="119">
        <v>0.38518518518518519</v>
      </c>
      <c r="AA12" s="120">
        <v>0.8</v>
      </c>
    </row>
    <row r="13" spans="1:27" x14ac:dyDescent="0.2">
      <c r="A13" s="24" t="s">
        <v>122</v>
      </c>
      <c r="B13" s="110">
        <v>6.3492063492063489E-2</v>
      </c>
      <c r="C13" s="111">
        <v>0.47619047619047616</v>
      </c>
      <c r="D13" s="112">
        <v>0.41269841269841268</v>
      </c>
      <c r="E13" s="113">
        <v>4.7619047619047616E-2</v>
      </c>
      <c r="F13" s="110">
        <v>1.5873015873015872E-2</v>
      </c>
      <c r="G13" s="111">
        <v>0.63492063492063489</v>
      </c>
      <c r="H13" s="112">
        <v>0.34920634920634919</v>
      </c>
      <c r="I13" s="113">
        <v>0</v>
      </c>
      <c r="J13" s="110">
        <v>0.12698412698412698</v>
      </c>
      <c r="K13" s="111">
        <v>0.63492063492063489</v>
      </c>
      <c r="L13" s="112">
        <v>0.22222222222222221</v>
      </c>
      <c r="M13" s="113">
        <v>1.5873015873015872E-2</v>
      </c>
      <c r="N13" s="110">
        <v>6.3492063492063489E-2</v>
      </c>
      <c r="O13" s="111">
        <v>0.52380952380952384</v>
      </c>
      <c r="P13" s="112">
        <v>0.3968253968253968</v>
      </c>
      <c r="Q13" s="113">
        <v>1.5873015873015872E-2</v>
      </c>
      <c r="R13" s="114">
        <v>0.68100000000000005</v>
      </c>
      <c r="S13" s="115">
        <v>0.26400000000000001</v>
      </c>
      <c r="T13" s="116">
        <v>5.5E-2</v>
      </c>
      <c r="U13" s="117">
        <v>0</v>
      </c>
      <c r="V13" s="118">
        <v>0</v>
      </c>
      <c r="W13" s="119">
        <v>0.53968253968253965</v>
      </c>
      <c r="X13" s="119">
        <v>0.6507936507936507</v>
      </c>
      <c r="Y13" s="119">
        <v>0.76190476190476186</v>
      </c>
      <c r="Z13" s="119">
        <v>0.58730158730158732</v>
      </c>
      <c r="AA13" s="120">
        <v>0.94500000000000006</v>
      </c>
    </row>
    <row r="14" spans="1:27" x14ac:dyDescent="0.2">
      <c r="A14" s="24" t="s">
        <v>107</v>
      </c>
      <c r="B14" s="110">
        <v>1.1111111111111112E-2</v>
      </c>
      <c r="C14" s="111">
        <v>0.27777777777777779</v>
      </c>
      <c r="D14" s="112">
        <v>0.62222222222222223</v>
      </c>
      <c r="E14" s="113">
        <v>8.8888888888888892E-2</v>
      </c>
      <c r="F14" s="110">
        <v>3.3333333333333333E-2</v>
      </c>
      <c r="G14" s="111">
        <v>0.51111111111111107</v>
      </c>
      <c r="H14" s="112">
        <v>0.42222222222222222</v>
      </c>
      <c r="I14" s="113">
        <v>3.3333333333333333E-2</v>
      </c>
      <c r="J14" s="110">
        <v>4.4444444444444446E-2</v>
      </c>
      <c r="K14" s="111">
        <v>0.58888888888888891</v>
      </c>
      <c r="L14" s="112">
        <v>0.36666666666666664</v>
      </c>
      <c r="M14" s="113">
        <v>0</v>
      </c>
      <c r="N14" s="110">
        <v>2.2222222222222223E-2</v>
      </c>
      <c r="O14" s="111">
        <v>0.5</v>
      </c>
      <c r="P14" s="112">
        <v>0.46666666666666667</v>
      </c>
      <c r="Q14" s="113">
        <v>1.1111111111111112E-2</v>
      </c>
      <c r="R14" s="114">
        <v>0.48899999999999999</v>
      </c>
      <c r="S14" s="115">
        <v>0.4</v>
      </c>
      <c r="T14" s="116">
        <v>7.8E-2</v>
      </c>
      <c r="U14" s="117">
        <v>3.3000000000000002E-2</v>
      </c>
      <c r="V14" s="118">
        <v>0</v>
      </c>
      <c r="W14" s="119">
        <v>0.28888888888888892</v>
      </c>
      <c r="X14" s="119">
        <v>0.5444444444444444</v>
      </c>
      <c r="Y14" s="119">
        <v>0.6333333333333333</v>
      </c>
      <c r="Z14" s="119">
        <v>0.52222222222222225</v>
      </c>
      <c r="AA14" s="120">
        <v>0.88900000000000001</v>
      </c>
    </row>
    <row r="15" spans="1:27" x14ac:dyDescent="0.2">
      <c r="A15" s="24" t="s">
        <v>116</v>
      </c>
      <c r="B15" s="110">
        <v>2.4390243902439025E-2</v>
      </c>
      <c r="C15" s="111">
        <v>0.29268292682926828</v>
      </c>
      <c r="D15" s="112">
        <v>0.63414634146341464</v>
      </c>
      <c r="E15" s="113">
        <v>4.878048780487805E-2</v>
      </c>
      <c r="F15" s="110">
        <v>3.6585365853658534E-2</v>
      </c>
      <c r="G15" s="111">
        <v>0.45121951219512196</v>
      </c>
      <c r="H15" s="112">
        <v>0.5</v>
      </c>
      <c r="I15" s="113">
        <v>1.2195121951219513E-2</v>
      </c>
      <c r="J15" s="110">
        <v>9.7560975609756101E-2</v>
      </c>
      <c r="K15" s="111">
        <v>0.54878048780487809</v>
      </c>
      <c r="L15" s="112">
        <v>0.34146341463414637</v>
      </c>
      <c r="M15" s="113">
        <v>1.2195121951219513E-2</v>
      </c>
      <c r="N15" s="110">
        <v>1.2195121951219513E-2</v>
      </c>
      <c r="O15" s="111">
        <v>0.3902439024390244</v>
      </c>
      <c r="P15" s="112">
        <v>0.56097560975609762</v>
      </c>
      <c r="Q15" s="113">
        <v>3.6585365853658534E-2</v>
      </c>
      <c r="R15" s="122">
        <v>0.36585365853658536</v>
      </c>
      <c r="S15" s="110">
        <v>0.42682926829268292</v>
      </c>
      <c r="T15" s="111">
        <v>0.10975609756097561</v>
      </c>
      <c r="U15" s="112">
        <v>3.6585365853658534E-2</v>
      </c>
      <c r="V15" s="113">
        <v>6.097560975609756E-2</v>
      </c>
      <c r="W15" s="119">
        <v>0.31707317073170732</v>
      </c>
      <c r="X15" s="119">
        <v>0.48780487804878048</v>
      </c>
      <c r="Y15" s="119">
        <v>0.64634146341463417</v>
      </c>
      <c r="Z15" s="119">
        <v>0.40243902439024393</v>
      </c>
      <c r="AA15" s="120">
        <v>0.79268292682926833</v>
      </c>
    </row>
    <row r="16" spans="1:27" x14ac:dyDescent="0.2">
      <c r="A16" s="24" t="s">
        <v>106</v>
      </c>
      <c r="B16" s="110">
        <v>0</v>
      </c>
      <c r="C16" s="111">
        <v>0.46666666666666667</v>
      </c>
      <c r="D16" s="112">
        <v>0.48888888888888887</v>
      </c>
      <c r="E16" s="113">
        <v>4.4444444444444446E-2</v>
      </c>
      <c r="F16" s="110">
        <v>4.4444444444444446E-2</v>
      </c>
      <c r="G16" s="111">
        <v>0.65555555555555556</v>
      </c>
      <c r="H16" s="112">
        <v>0.28888888888888886</v>
      </c>
      <c r="I16" s="113">
        <v>1.1111111111111112E-2</v>
      </c>
      <c r="J16" s="110">
        <v>0.14444444444444443</v>
      </c>
      <c r="K16" s="111">
        <v>0.61111111111111116</v>
      </c>
      <c r="L16" s="112">
        <v>0.24444444444444444</v>
      </c>
      <c r="M16" s="113">
        <v>0</v>
      </c>
      <c r="N16" s="110">
        <v>6.6666666666666666E-2</v>
      </c>
      <c r="O16" s="111">
        <v>0.55555555555555558</v>
      </c>
      <c r="P16" s="112">
        <v>0.35555555555555557</v>
      </c>
      <c r="Q16" s="113">
        <v>2.2222222222222223E-2</v>
      </c>
      <c r="R16" s="114">
        <v>0.53900000000000003</v>
      </c>
      <c r="S16" s="115">
        <v>0.40899999999999997</v>
      </c>
      <c r="T16" s="116">
        <v>4.2999999999999997E-2</v>
      </c>
      <c r="U16" s="117">
        <v>0</v>
      </c>
      <c r="V16" s="118">
        <v>8.9999999999999993E-3</v>
      </c>
      <c r="W16" s="119">
        <v>0.46666666666666667</v>
      </c>
      <c r="X16" s="119">
        <v>0.7</v>
      </c>
      <c r="Y16" s="119">
        <v>0.75555555555555554</v>
      </c>
      <c r="Z16" s="119">
        <v>0.62222222222222223</v>
      </c>
      <c r="AA16" s="120">
        <v>0.94799999999999995</v>
      </c>
    </row>
    <row r="17" spans="1:27" x14ac:dyDescent="0.2">
      <c r="A17" s="123" t="s">
        <v>231</v>
      </c>
      <c r="B17" s="110">
        <v>2.1505376344086023E-2</v>
      </c>
      <c r="C17" s="111">
        <v>0.40860215053763443</v>
      </c>
      <c r="D17" s="112">
        <v>0.5268817204301075</v>
      </c>
      <c r="E17" s="113">
        <v>4.3010752688172046E-2</v>
      </c>
      <c r="F17" s="110">
        <v>3.2258064516129031E-2</v>
      </c>
      <c r="G17" s="111">
        <v>0.5376344086021505</v>
      </c>
      <c r="H17" s="112">
        <v>0.41935483870967744</v>
      </c>
      <c r="I17" s="113">
        <v>1.0752688172043012E-2</v>
      </c>
      <c r="J17" s="110">
        <v>0.22580645161290322</v>
      </c>
      <c r="K17" s="111">
        <v>0.44086021505376344</v>
      </c>
      <c r="L17" s="112">
        <v>0.29032258064516131</v>
      </c>
      <c r="M17" s="113">
        <v>4.3010752688172046E-2</v>
      </c>
      <c r="N17" s="110">
        <v>4.3010752688172046E-2</v>
      </c>
      <c r="O17" s="111">
        <v>0.62365591397849462</v>
      </c>
      <c r="P17" s="112">
        <v>0.31182795698924731</v>
      </c>
      <c r="Q17" s="113">
        <v>2.1505376344086023E-2</v>
      </c>
      <c r="R17" s="122">
        <v>0.41935483870967744</v>
      </c>
      <c r="S17" s="110">
        <v>0.5053763440860215</v>
      </c>
      <c r="T17" s="111">
        <v>3.2258064516129031E-2</v>
      </c>
      <c r="U17" s="112">
        <v>3.2258064516129031E-2</v>
      </c>
      <c r="V17" s="113">
        <v>1.0752688172043012E-2</v>
      </c>
      <c r="W17" s="119">
        <v>0.43010752688172044</v>
      </c>
      <c r="X17" s="119">
        <v>0.56989247311827951</v>
      </c>
      <c r="Y17" s="119">
        <v>0.66666666666666663</v>
      </c>
      <c r="Z17" s="119">
        <v>0.66666666666666663</v>
      </c>
      <c r="AA17" s="120">
        <v>0.92473118279569899</v>
      </c>
    </row>
    <row r="18" spans="1:27" x14ac:dyDescent="0.2">
      <c r="A18" s="24" t="s">
        <v>120</v>
      </c>
      <c r="B18" s="110">
        <v>0</v>
      </c>
      <c r="C18" s="111">
        <v>0.38983050847457629</v>
      </c>
      <c r="D18" s="112">
        <v>0.52542372881355937</v>
      </c>
      <c r="E18" s="113">
        <v>8.4745762711864403E-2</v>
      </c>
      <c r="F18" s="110">
        <v>1.6949152542372881E-2</v>
      </c>
      <c r="G18" s="111">
        <v>0.47457627118644069</v>
      </c>
      <c r="H18" s="112">
        <v>0.49152542372881358</v>
      </c>
      <c r="I18" s="113">
        <v>1.6949152542372881E-2</v>
      </c>
      <c r="J18" s="110">
        <v>0.15254237288135594</v>
      </c>
      <c r="K18" s="111">
        <v>0.50847457627118642</v>
      </c>
      <c r="L18" s="112">
        <v>0.32203389830508472</v>
      </c>
      <c r="M18" s="113">
        <v>1.6949152542372881E-2</v>
      </c>
      <c r="N18" s="110">
        <v>5.0847457627118647E-2</v>
      </c>
      <c r="O18" s="111">
        <v>0.55932203389830504</v>
      </c>
      <c r="P18" s="112">
        <v>0.3559322033898305</v>
      </c>
      <c r="Q18" s="113">
        <v>3.3898305084745763E-2</v>
      </c>
      <c r="R18" s="122">
        <v>0.49152542372881358</v>
      </c>
      <c r="S18" s="110">
        <v>0.40677966101694918</v>
      </c>
      <c r="T18" s="111">
        <v>8.4745762711864403E-2</v>
      </c>
      <c r="U18" s="112">
        <v>1.6949152542372881E-2</v>
      </c>
      <c r="V18" s="113">
        <v>0</v>
      </c>
      <c r="W18" s="119">
        <v>0.38983050847457629</v>
      </c>
      <c r="X18" s="119">
        <v>0.49152542372881358</v>
      </c>
      <c r="Y18" s="119">
        <v>0.66101694915254239</v>
      </c>
      <c r="Z18" s="119">
        <v>0.61016949152542366</v>
      </c>
      <c r="AA18" s="120">
        <v>0.89830508474576276</v>
      </c>
    </row>
    <row r="19" spans="1:27" x14ac:dyDescent="0.2">
      <c r="A19" s="24" t="s">
        <v>115</v>
      </c>
      <c r="B19" s="110">
        <v>5.8823529411764705E-2</v>
      </c>
      <c r="C19" s="111">
        <v>0.5490196078431373</v>
      </c>
      <c r="D19" s="112">
        <v>0.39215686274509803</v>
      </c>
      <c r="E19" s="113">
        <v>0</v>
      </c>
      <c r="F19" s="110">
        <v>9.8039215686274508E-2</v>
      </c>
      <c r="G19" s="111">
        <v>0.56862745098039214</v>
      </c>
      <c r="H19" s="112">
        <v>0.33333333333333331</v>
      </c>
      <c r="I19" s="113">
        <v>0</v>
      </c>
      <c r="J19" s="110">
        <v>0.23529411764705882</v>
      </c>
      <c r="K19" s="111">
        <v>0.66666666666666663</v>
      </c>
      <c r="L19" s="112">
        <v>9.8039215686274508E-2</v>
      </c>
      <c r="M19" s="113">
        <v>0</v>
      </c>
      <c r="N19" s="110">
        <v>5.8823529411764705E-2</v>
      </c>
      <c r="O19" s="111">
        <v>0.68627450980392157</v>
      </c>
      <c r="P19" s="112">
        <v>0.23529411764705882</v>
      </c>
      <c r="Q19" s="113">
        <v>1.9607843137254902E-2</v>
      </c>
      <c r="R19" s="122">
        <v>0.66666666666666663</v>
      </c>
      <c r="S19" s="110">
        <v>0.31372549019607843</v>
      </c>
      <c r="T19" s="111">
        <v>1.9607843137254902E-2</v>
      </c>
      <c r="U19" s="112">
        <v>0</v>
      </c>
      <c r="V19" s="113">
        <v>0</v>
      </c>
      <c r="W19" s="119">
        <v>0.60784313725490202</v>
      </c>
      <c r="X19" s="119">
        <v>0.66666666666666663</v>
      </c>
      <c r="Y19" s="119">
        <v>0.90196078431372539</v>
      </c>
      <c r="Z19" s="119">
        <v>0.74509803921568629</v>
      </c>
      <c r="AA19" s="120">
        <v>0.98039215686274506</v>
      </c>
    </row>
    <row r="20" spans="1:27" x14ac:dyDescent="0.2">
      <c r="A20" s="24" t="s">
        <v>113</v>
      </c>
      <c r="B20" s="110">
        <v>1.7857142857142856E-2</v>
      </c>
      <c r="C20" s="111">
        <v>0.5</v>
      </c>
      <c r="D20" s="112">
        <v>0.375</v>
      </c>
      <c r="E20" s="113">
        <v>0.10714285714285714</v>
      </c>
      <c r="F20" s="110">
        <v>0</v>
      </c>
      <c r="G20" s="111">
        <v>0.44642857142857145</v>
      </c>
      <c r="H20" s="112">
        <v>0.5535714285714286</v>
      </c>
      <c r="I20" s="113">
        <v>0</v>
      </c>
      <c r="J20" s="110">
        <v>0.17857142857142858</v>
      </c>
      <c r="K20" s="111">
        <v>0.6071428571428571</v>
      </c>
      <c r="L20" s="112">
        <v>0.19642857142857142</v>
      </c>
      <c r="M20" s="113">
        <v>1.7857142857142856E-2</v>
      </c>
      <c r="N20" s="110">
        <v>5.3571428571428568E-2</v>
      </c>
      <c r="O20" s="111">
        <v>0.5714285714285714</v>
      </c>
      <c r="P20" s="112">
        <v>0.35714285714285715</v>
      </c>
      <c r="Q20" s="113">
        <v>1.7857142857142856E-2</v>
      </c>
      <c r="R20" s="122">
        <v>0.5</v>
      </c>
      <c r="S20" s="110">
        <v>0.4107142857142857</v>
      </c>
      <c r="T20" s="111">
        <v>5.3571428571428568E-2</v>
      </c>
      <c r="U20" s="112">
        <v>3.5714285714285712E-2</v>
      </c>
      <c r="V20" s="113">
        <v>0</v>
      </c>
      <c r="W20" s="119">
        <v>0.5178571428571429</v>
      </c>
      <c r="X20" s="119">
        <v>0.44642857142857145</v>
      </c>
      <c r="Y20" s="119">
        <v>0.7857142857142857</v>
      </c>
      <c r="Z20" s="119">
        <v>0.625</v>
      </c>
      <c r="AA20" s="120">
        <v>0.9107142857142857</v>
      </c>
    </row>
    <row r="21" spans="1:27" x14ac:dyDescent="0.2">
      <c r="A21" s="24" t="s">
        <v>109</v>
      </c>
      <c r="B21" s="110">
        <v>2.1276595744680851E-2</v>
      </c>
      <c r="C21" s="111">
        <v>0.23404255319148937</v>
      </c>
      <c r="D21" s="112">
        <v>0.71276595744680848</v>
      </c>
      <c r="E21" s="113">
        <v>3.1914893617021274E-2</v>
      </c>
      <c r="F21" s="110">
        <v>2.1276595744680851E-2</v>
      </c>
      <c r="G21" s="111">
        <v>0.46808510638297873</v>
      </c>
      <c r="H21" s="112">
        <v>0.51063829787234039</v>
      </c>
      <c r="I21" s="113">
        <v>0</v>
      </c>
      <c r="J21" s="110">
        <v>0.10638297872340426</v>
      </c>
      <c r="K21" s="111">
        <v>0.51063829787234039</v>
      </c>
      <c r="L21" s="112">
        <v>0.38297872340425532</v>
      </c>
      <c r="M21" s="113">
        <v>0</v>
      </c>
      <c r="N21" s="110">
        <v>5.3191489361702128E-2</v>
      </c>
      <c r="O21" s="111">
        <v>0.5</v>
      </c>
      <c r="P21" s="112">
        <v>0.43617021276595747</v>
      </c>
      <c r="Q21" s="113">
        <v>1.0638297872340425E-2</v>
      </c>
      <c r="R21" s="122">
        <v>0.47872340425531917</v>
      </c>
      <c r="S21" s="110">
        <v>0.48936170212765956</v>
      </c>
      <c r="T21" s="111">
        <v>2.1276595744680851E-2</v>
      </c>
      <c r="U21" s="112">
        <v>1.0638297872340425E-2</v>
      </c>
      <c r="V21" s="113">
        <v>0</v>
      </c>
      <c r="W21" s="119">
        <v>0.25531914893617019</v>
      </c>
      <c r="X21" s="119">
        <v>0.48936170212765956</v>
      </c>
      <c r="Y21" s="119">
        <v>0.61702127659574468</v>
      </c>
      <c r="Z21" s="119">
        <v>0.55319148936170215</v>
      </c>
      <c r="AA21" s="120">
        <v>0.96808510638297873</v>
      </c>
    </row>
    <row r="22" spans="1:27" x14ac:dyDescent="0.2">
      <c r="A22" s="24" t="s">
        <v>123</v>
      </c>
      <c r="B22" s="110">
        <v>3.5087719298245612E-2</v>
      </c>
      <c r="C22" s="111">
        <v>0.47368421052631576</v>
      </c>
      <c r="D22" s="112">
        <v>0.40350877192982454</v>
      </c>
      <c r="E22" s="113">
        <v>8.771929824561403E-2</v>
      </c>
      <c r="F22" s="110">
        <v>1.7543859649122806E-2</v>
      </c>
      <c r="G22" s="111">
        <v>0.52631578947368418</v>
      </c>
      <c r="H22" s="112">
        <v>0.45614035087719296</v>
      </c>
      <c r="I22" s="113">
        <v>0</v>
      </c>
      <c r="J22" s="110">
        <v>0.14035087719298245</v>
      </c>
      <c r="K22" s="111">
        <v>0.56140350877192979</v>
      </c>
      <c r="L22" s="112">
        <v>0.2982456140350877</v>
      </c>
      <c r="M22" s="113">
        <v>0</v>
      </c>
      <c r="N22" s="110">
        <v>5.2631578947368418E-2</v>
      </c>
      <c r="O22" s="111">
        <v>0.59649122807017541</v>
      </c>
      <c r="P22" s="112">
        <v>0.33333333333333331</v>
      </c>
      <c r="Q22" s="113">
        <v>1.7543859649122806E-2</v>
      </c>
      <c r="R22" s="122">
        <v>0.42105263157894735</v>
      </c>
      <c r="S22" s="110">
        <v>0.50877192982456143</v>
      </c>
      <c r="T22" s="111">
        <v>3.5087719298245612E-2</v>
      </c>
      <c r="U22" s="112">
        <v>1.7543859649122806E-2</v>
      </c>
      <c r="V22" s="113">
        <v>1.7543859649122806E-2</v>
      </c>
      <c r="W22" s="119">
        <v>0.50877192982456143</v>
      </c>
      <c r="X22" s="119">
        <v>0.54385964912280693</v>
      </c>
      <c r="Y22" s="119">
        <v>0.70175438596491224</v>
      </c>
      <c r="Z22" s="119">
        <v>0.64912280701754388</v>
      </c>
      <c r="AA22" s="120">
        <v>0.92982456140350878</v>
      </c>
    </row>
    <row r="23" spans="1:27" x14ac:dyDescent="0.2">
      <c r="A23" s="24" t="s">
        <v>121</v>
      </c>
      <c r="B23" s="110">
        <v>2.4096385542168676E-2</v>
      </c>
      <c r="C23" s="111">
        <v>0.43373493975903615</v>
      </c>
      <c r="D23" s="112">
        <v>0.46987951807228917</v>
      </c>
      <c r="E23" s="113">
        <v>7.2289156626506021E-2</v>
      </c>
      <c r="F23" s="110">
        <v>3.614457831325301E-2</v>
      </c>
      <c r="G23" s="111">
        <v>0.59036144578313254</v>
      </c>
      <c r="H23" s="112">
        <v>0.36144578313253012</v>
      </c>
      <c r="I23" s="113">
        <v>1.2048192771084338E-2</v>
      </c>
      <c r="J23" s="110">
        <v>0.15662650602409639</v>
      </c>
      <c r="K23" s="111">
        <v>0.59036144578313254</v>
      </c>
      <c r="L23" s="112">
        <v>0.2289156626506024</v>
      </c>
      <c r="M23" s="113">
        <v>2.4096385542168676E-2</v>
      </c>
      <c r="N23" s="110">
        <v>9.6385542168674704E-2</v>
      </c>
      <c r="O23" s="111">
        <v>0.50602409638554213</v>
      </c>
      <c r="P23" s="112">
        <v>0.38554216867469882</v>
      </c>
      <c r="Q23" s="113">
        <v>1.2048192771084338E-2</v>
      </c>
      <c r="R23" s="122">
        <v>0.42168674698795183</v>
      </c>
      <c r="S23" s="110">
        <v>0.44578313253012047</v>
      </c>
      <c r="T23" s="111">
        <v>7.2289156626506021E-2</v>
      </c>
      <c r="U23" s="112">
        <v>6.0240963855421686E-2</v>
      </c>
      <c r="V23" s="113">
        <v>0</v>
      </c>
      <c r="W23" s="119">
        <v>0.45783132530120485</v>
      </c>
      <c r="X23" s="119">
        <v>0.62650602409638556</v>
      </c>
      <c r="Y23" s="119">
        <v>0.74698795180722888</v>
      </c>
      <c r="Z23" s="119">
        <v>0.60240963855421681</v>
      </c>
      <c r="AA23" s="120">
        <v>0.86746987951807231</v>
      </c>
    </row>
    <row r="24" spans="1:27" x14ac:dyDescent="0.2">
      <c r="A24" s="24" t="s">
        <v>110</v>
      </c>
      <c r="B24" s="110">
        <v>4.5454545454545456E-2</v>
      </c>
      <c r="C24" s="111">
        <v>0.40909090909090912</v>
      </c>
      <c r="D24" s="112">
        <v>0.45454545454545453</v>
      </c>
      <c r="E24" s="113">
        <v>9.0909090909090912E-2</v>
      </c>
      <c r="F24" s="110">
        <v>4.5454545454545456E-2</v>
      </c>
      <c r="G24" s="111">
        <v>0.5</v>
      </c>
      <c r="H24" s="112">
        <v>0.45454545454545453</v>
      </c>
      <c r="I24" s="113">
        <v>0</v>
      </c>
      <c r="J24" s="110">
        <v>0.18181818181818182</v>
      </c>
      <c r="K24" s="111">
        <v>0.54545454545454541</v>
      </c>
      <c r="L24" s="112">
        <v>0.27272727272727271</v>
      </c>
      <c r="M24" s="113">
        <v>0</v>
      </c>
      <c r="N24" s="110">
        <v>4.5454545454545456E-2</v>
      </c>
      <c r="O24" s="111">
        <v>0.40909090909090912</v>
      </c>
      <c r="P24" s="112">
        <v>0.5</v>
      </c>
      <c r="Q24" s="113">
        <v>4.5454545454545456E-2</v>
      </c>
      <c r="R24" s="122">
        <v>0.68181818181818177</v>
      </c>
      <c r="S24" s="110">
        <v>0.18181818181818182</v>
      </c>
      <c r="T24" s="111">
        <v>0.13636363636363635</v>
      </c>
      <c r="U24" s="112">
        <v>0</v>
      </c>
      <c r="V24" s="113">
        <v>0</v>
      </c>
      <c r="W24" s="119">
        <v>0.45454545454545459</v>
      </c>
      <c r="X24" s="119">
        <v>0.54545454545454541</v>
      </c>
      <c r="Y24" s="119">
        <v>0.72727272727272729</v>
      </c>
      <c r="Z24" s="119">
        <v>0.45454545454545459</v>
      </c>
      <c r="AA24" s="120">
        <v>0.86363636363636354</v>
      </c>
    </row>
    <row r="25" spans="1:27" x14ac:dyDescent="0.2">
      <c r="A25" s="123" t="s">
        <v>234</v>
      </c>
      <c r="B25" s="110">
        <v>6.5789473684210523E-3</v>
      </c>
      <c r="C25" s="111">
        <v>0.30263157894736842</v>
      </c>
      <c r="D25" s="112">
        <v>0.63815789473684215</v>
      </c>
      <c r="E25" s="113">
        <v>5.2631578947368418E-2</v>
      </c>
      <c r="F25" s="110">
        <v>0</v>
      </c>
      <c r="G25" s="111">
        <v>0.48026315789473684</v>
      </c>
      <c r="H25" s="112">
        <v>0.49342105263157893</v>
      </c>
      <c r="I25" s="113">
        <v>2.6315789473684209E-2</v>
      </c>
      <c r="J25" s="110">
        <v>8.5526315789473686E-2</v>
      </c>
      <c r="K25" s="111">
        <v>0.51973684210526316</v>
      </c>
      <c r="L25" s="112">
        <v>0.38815789473684209</v>
      </c>
      <c r="M25" s="113">
        <v>6.5789473684210523E-3</v>
      </c>
      <c r="N25" s="110">
        <v>1.9736842105263157E-2</v>
      </c>
      <c r="O25" s="111">
        <v>0.45394736842105265</v>
      </c>
      <c r="P25" s="112">
        <v>0.51315789473684215</v>
      </c>
      <c r="Q25" s="113">
        <v>1.3157894736842105E-2</v>
      </c>
      <c r="R25" s="114">
        <v>0.58499999999999996</v>
      </c>
      <c r="S25" s="115">
        <v>0.36199999999999999</v>
      </c>
      <c r="T25" s="116">
        <v>3.3000000000000002E-2</v>
      </c>
      <c r="U25" s="117">
        <v>1.2E-2</v>
      </c>
      <c r="V25" s="118">
        <v>8.0000000000000002E-3</v>
      </c>
      <c r="W25" s="119">
        <v>0.30921052631578949</v>
      </c>
      <c r="X25" s="119">
        <v>0.48026315789473684</v>
      </c>
      <c r="Y25" s="119">
        <v>0.60526315789473684</v>
      </c>
      <c r="Z25" s="119">
        <v>0.47368421052631582</v>
      </c>
      <c r="AA25" s="120">
        <v>0.94699999999999995</v>
      </c>
    </row>
    <row r="26" spans="1:27" x14ac:dyDescent="0.2">
      <c r="A26" s="24" t="s">
        <v>118</v>
      </c>
      <c r="B26" s="110">
        <v>1.282051282051282E-2</v>
      </c>
      <c r="C26" s="111">
        <v>0.4358974358974359</v>
      </c>
      <c r="D26" s="112">
        <v>0.48717948717948717</v>
      </c>
      <c r="E26" s="113">
        <v>6.4102564102564097E-2</v>
      </c>
      <c r="F26" s="110">
        <v>2.564102564102564E-2</v>
      </c>
      <c r="G26" s="111">
        <v>0.44871794871794873</v>
      </c>
      <c r="H26" s="112">
        <v>0.51282051282051277</v>
      </c>
      <c r="I26" s="113">
        <v>1.282051282051282E-2</v>
      </c>
      <c r="J26" s="110">
        <v>5.128205128205128E-2</v>
      </c>
      <c r="K26" s="111">
        <v>0.66666666666666663</v>
      </c>
      <c r="L26" s="112">
        <v>0.28205128205128205</v>
      </c>
      <c r="M26" s="113">
        <v>0</v>
      </c>
      <c r="N26" s="110">
        <v>1.282051282051282E-2</v>
      </c>
      <c r="O26" s="111">
        <v>0.5</v>
      </c>
      <c r="P26" s="112">
        <v>0.47435897435897434</v>
      </c>
      <c r="Q26" s="113">
        <v>1.282051282051282E-2</v>
      </c>
      <c r="R26" s="114">
        <v>0.5</v>
      </c>
      <c r="S26" s="115">
        <v>0.435</v>
      </c>
      <c r="T26" s="116">
        <v>6.5000000000000002E-2</v>
      </c>
      <c r="U26" s="117">
        <v>0</v>
      </c>
      <c r="V26" s="118">
        <v>0</v>
      </c>
      <c r="W26" s="119">
        <v>0.44871794871794873</v>
      </c>
      <c r="X26" s="119">
        <v>0.47435897435897439</v>
      </c>
      <c r="Y26" s="119">
        <v>0.71794871794871795</v>
      </c>
      <c r="Z26" s="119">
        <v>0.51282051282051277</v>
      </c>
      <c r="AA26" s="120">
        <v>0.93500000000000005</v>
      </c>
    </row>
    <row r="27" spans="1:27" x14ac:dyDescent="0.2">
      <c r="A27" s="24" t="s">
        <v>117</v>
      </c>
      <c r="B27" s="110">
        <v>0</v>
      </c>
      <c r="C27" s="111">
        <v>0.14457831325301204</v>
      </c>
      <c r="D27" s="112">
        <v>0.68072289156626509</v>
      </c>
      <c r="E27" s="113">
        <v>0.1746987951807229</v>
      </c>
      <c r="F27" s="110">
        <v>0</v>
      </c>
      <c r="G27" s="111">
        <v>0.26506024096385544</v>
      </c>
      <c r="H27" s="112">
        <v>0.67469879518072284</v>
      </c>
      <c r="I27" s="113">
        <v>6.0240963855421686E-2</v>
      </c>
      <c r="J27" s="110">
        <v>1.8072289156626505E-2</v>
      </c>
      <c r="K27" s="111">
        <v>0.43373493975903615</v>
      </c>
      <c r="L27" s="112">
        <v>0.51807228915662651</v>
      </c>
      <c r="M27" s="113">
        <v>3.0120481927710843E-2</v>
      </c>
      <c r="N27" s="110">
        <v>6.024096385542169E-3</v>
      </c>
      <c r="O27" s="111">
        <v>0.21084337349397592</v>
      </c>
      <c r="P27" s="112">
        <v>0.72289156626506024</v>
      </c>
      <c r="Q27" s="113">
        <v>6.0240963855421686E-2</v>
      </c>
      <c r="R27" s="114">
        <v>0.40200000000000002</v>
      </c>
      <c r="S27" s="115">
        <v>0.40899999999999997</v>
      </c>
      <c r="T27" s="116">
        <v>0.13</v>
      </c>
      <c r="U27" s="117">
        <v>0.05</v>
      </c>
      <c r="V27" s="118">
        <v>8.0000000000000002E-3</v>
      </c>
      <c r="W27" s="119">
        <v>0.14457831325301204</v>
      </c>
      <c r="X27" s="119">
        <v>0.26506024096385544</v>
      </c>
      <c r="Y27" s="119">
        <v>0.45180722891566266</v>
      </c>
      <c r="Z27" s="119">
        <v>0.21686746987951808</v>
      </c>
      <c r="AA27" s="120">
        <v>0.81099999999999994</v>
      </c>
    </row>
    <row r="28" spans="1:27" x14ac:dyDescent="0.2">
      <c r="A28" s="24" t="s">
        <v>125</v>
      </c>
      <c r="B28" s="110">
        <v>6.5789473684210523E-3</v>
      </c>
      <c r="C28" s="111">
        <v>0.30263157894736842</v>
      </c>
      <c r="D28" s="112">
        <v>0.63815789473684215</v>
      </c>
      <c r="E28" s="113">
        <v>5.2631578947368418E-2</v>
      </c>
      <c r="F28" s="110">
        <v>0</v>
      </c>
      <c r="G28" s="111">
        <v>0.48026315789473684</v>
      </c>
      <c r="H28" s="112">
        <v>0.49342105263157893</v>
      </c>
      <c r="I28" s="113">
        <v>2.6315789473684209E-2</v>
      </c>
      <c r="J28" s="110">
        <v>8.5526315789473686E-2</v>
      </c>
      <c r="K28" s="111">
        <v>0.51973684210526316</v>
      </c>
      <c r="L28" s="112">
        <v>0.38815789473684209</v>
      </c>
      <c r="M28" s="113">
        <v>6.5789473684210523E-3</v>
      </c>
      <c r="N28" s="110">
        <v>1.9736842105263157E-2</v>
      </c>
      <c r="O28" s="111">
        <v>0.45394736842105265</v>
      </c>
      <c r="P28" s="112">
        <v>0.51315789473684215</v>
      </c>
      <c r="Q28" s="113">
        <v>1.3157894736842105E-2</v>
      </c>
      <c r="R28" s="122">
        <v>0.38157894736842107</v>
      </c>
      <c r="S28" s="110">
        <v>0.53289473684210531</v>
      </c>
      <c r="T28" s="111">
        <v>5.2631578947368418E-2</v>
      </c>
      <c r="U28" s="112">
        <v>1.3157894736842105E-2</v>
      </c>
      <c r="V28" s="113">
        <v>1.9736842105263157E-2</v>
      </c>
      <c r="W28" s="119">
        <v>0.30921052631578949</v>
      </c>
      <c r="X28" s="119">
        <v>0.48026315789473684</v>
      </c>
      <c r="Y28" s="119">
        <v>0.60526315789473684</v>
      </c>
      <c r="Z28" s="119">
        <v>0.47368421052631582</v>
      </c>
      <c r="AA28" s="120">
        <v>0.91447368421052633</v>
      </c>
    </row>
    <row r="29" spans="1:27" x14ac:dyDescent="0.2">
      <c r="A29" s="24" t="s">
        <v>111</v>
      </c>
      <c r="B29" s="110">
        <v>3.6585365853658534E-2</v>
      </c>
      <c r="C29" s="111">
        <v>0.35365853658536583</v>
      </c>
      <c r="D29" s="112">
        <v>0.54878048780487809</v>
      </c>
      <c r="E29" s="113">
        <v>6.097560975609756E-2</v>
      </c>
      <c r="F29" s="110">
        <v>6.097560975609756E-2</v>
      </c>
      <c r="G29" s="111">
        <v>0.48780487804878048</v>
      </c>
      <c r="H29" s="112">
        <v>0.43902439024390244</v>
      </c>
      <c r="I29" s="113">
        <v>1.2195121951219513E-2</v>
      </c>
      <c r="J29" s="110">
        <v>0.12195121951219512</v>
      </c>
      <c r="K29" s="111">
        <v>0.52439024390243905</v>
      </c>
      <c r="L29" s="112">
        <v>0.34146341463414637</v>
      </c>
      <c r="M29" s="113">
        <v>1.2195121951219513E-2</v>
      </c>
      <c r="N29" s="110">
        <v>6.097560975609756E-2</v>
      </c>
      <c r="O29" s="111">
        <v>0.53658536585365857</v>
      </c>
      <c r="P29" s="112">
        <v>0.3902439024390244</v>
      </c>
      <c r="Q29" s="113">
        <v>1.2195121951219513E-2</v>
      </c>
      <c r="R29" s="114">
        <v>0.49</v>
      </c>
      <c r="S29" s="115">
        <v>0.39800000000000002</v>
      </c>
      <c r="T29" s="116">
        <v>8.2000000000000003E-2</v>
      </c>
      <c r="U29" s="117">
        <v>0.02</v>
      </c>
      <c r="V29" s="118">
        <v>0.01</v>
      </c>
      <c r="W29" s="119">
        <v>0.39024390243902435</v>
      </c>
      <c r="X29" s="119">
        <v>0.54878048780487809</v>
      </c>
      <c r="Y29" s="119">
        <v>0.64634146341463417</v>
      </c>
      <c r="Z29" s="119">
        <v>0.59756097560975618</v>
      </c>
      <c r="AA29" s="120">
        <v>0.88800000000000001</v>
      </c>
    </row>
    <row r="30" spans="1:27" ht="15.75" x14ac:dyDescent="0.25">
      <c r="A30" s="25" t="s">
        <v>233</v>
      </c>
      <c r="B30" s="119">
        <v>2.2076444234958966E-2</v>
      </c>
      <c r="C30" s="119">
        <v>0.36887353614827756</v>
      </c>
      <c r="D30" s="119">
        <v>0.54417479148500125</v>
      </c>
      <c r="E30" s="119">
        <v>6.4875228131762289E-2</v>
      </c>
      <c r="F30" s="119">
        <v>2.7370287586762021E-2</v>
      </c>
      <c r="G30" s="119">
        <v>0.50545900466539784</v>
      </c>
      <c r="H30" s="119">
        <v>0.4502295172905193</v>
      </c>
      <c r="I30" s="119">
        <v>1.6941190457320721E-2</v>
      </c>
      <c r="J30" s="119">
        <v>0.11795056729928476</v>
      </c>
      <c r="K30" s="119">
        <v>0.56384003751340472</v>
      </c>
      <c r="L30" s="119">
        <v>0.3031241745718809</v>
      </c>
      <c r="M30" s="119">
        <v>1.5085220615429608E-2</v>
      </c>
      <c r="N30" s="119">
        <v>4.3433266905189873E-2</v>
      </c>
      <c r="O30" s="119">
        <v>0.4874435255823808</v>
      </c>
      <c r="P30" s="119">
        <v>0.44347059823149482</v>
      </c>
      <c r="Q30" s="119">
        <v>2.5652609280934435E-2</v>
      </c>
      <c r="R30" s="119">
        <v>0.47428616919786659</v>
      </c>
      <c r="S30" s="119">
        <v>0.42086473846831085</v>
      </c>
      <c r="T30" s="119">
        <v>6.9946783687187417E-2</v>
      </c>
      <c r="U30" s="119">
        <v>2.6819503668896613E-2</v>
      </c>
      <c r="V30" s="119">
        <v>7.999471644405183E-3</v>
      </c>
      <c r="W30" s="119">
        <v>0.39094998038323653</v>
      </c>
      <c r="X30" s="119">
        <v>0.53282929225215991</v>
      </c>
      <c r="Y30" s="119">
        <v>0.68179060481268949</v>
      </c>
      <c r="Z30" s="119">
        <v>0.53087679248757069</v>
      </c>
      <c r="AA30" s="119">
        <v>0.89515090766617744</v>
      </c>
    </row>
    <row r="31" spans="1:27" ht="15" x14ac:dyDescent="0.25">
      <c r="A31" s="124"/>
    </row>
    <row r="32" spans="1:27" x14ac:dyDescent="0.2">
      <c r="A32" s="125"/>
    </row>
    <row r="33" spans="1:1" x14ac:dyDescent="0.2">
      <c r="A33" s="125"/>
    </row>
    <row r="34" spans="1:1" x14ac:dyDescent="0.2">
      <c r="A34" s="125"/>
    </row>
    <row r="35" spans="1:1" x14ac:dyDescent="0.2">
      <c r="A35" s="125"/>
    </row>
    <row r="36" spans="1:1" x14ac:dyDescent="0.2">
      <c r="A36" s="125"/>
    </row>
    <row r="37" spans="1:1" x14ac:dyDescent="0.2">
      <c r="A37" s="125"/>
    </row>
    <row r="38" spans="1:1" x14ac:dyDescent="0.2">
      <c r="A38" s="125"/>
    </row>
    <row r="39" spans="1:1" x14ac:dyDescent="0.2">
      <c r="A39" s="125"/>
    </row>
    <row r="40" spans="1:1" x14ac:dyDescent="0.2">
      <c r="A40" s="125"/>
    </row>
    <row r="41" spans="1:1" x14ac:dyDescent="0.2">
      <c r="A41" s="125"/>
    </row>
    <row r="42" spans="1:1" x14ac:dyDescent="0.2">
      <c r="A42" s="125"/>
    </row>
    <row r="43" spans="1:1" x14ac:dyDescent="0.2">
      <c r="A43" s="125"/>
    </row>
    <row r="44" spans="1:1" x14ac:dyDescent="0.2">
      <c r="A44" s="125"/>
    </row>
    <row r="45" spans="1:1" x14ac:dyDescent="0.2">
      <c r="A45" s="125"/>
    </row>
    <row r="46" spans="1:1" x14ac:dyDescent="0.2">
      <c r="A46" s="125"/>
    </row>
    <row r="47" spans="1:1" x14ac:dyDescent="0.2">
      <c r="A47" s="125"/>
    </row>
    <row r="48" spans="1:1" x14ac:dyDescent="0.2">
      <c r="A48" s="125"/>
    </row>
    <row r="49" spans="1:1" x14ac:dyDescent="0.2">
      <c r="A49" s="125"/>
    </row>
    <row r="50" spans="1:1" x14ac:dyDescent="0.2">
      <c r="A50" s="125"/>
    </row>
    <row r="51" spans="1:1" x14ac:dyDescent="0.2">
      <c r="A51" s="125"/>
    </row>
    <row r="52" spans="1:1" x14ac:dyDescent="0.2">
      <c r="A52" s="125"/>
    </row>
    <row r="53" spans="1:1" x14ac:dyDescent="0.2">
      <c r="A53" s="125"/>
    </row>
    <row r="54" spans="1:1" x14ac:dyDescent="0.2">
      <c r="A54" s="125"/>
    </row>
    <row r="55" spans="1:1" x14ac:dyDescent="0.2">
      <c r="A55" s="125"/>
    </row>
    <row r="56" spans="1:1" x14ac:dyDescent="0.2">
      <c r="A56" s="125"/>
    </row>
    <row r="57" spans="1:1" x14ac:dyDescent="0.2">
      <c r="A57" s="125"/>
    </row>
    <row r="58" spans="1:1" x14ac:dyDescent="0.2">
      <c r="A58" s="125"/>
    </row>
    <row r="59" spans="1:1" x14ac:dyDescent="0.2">
      <c r="A59" s="125"/>
    </row>
    <row r="60" spans="1:1" x14ac:dyDescent="0.2">
      <c r="A60" s="125"/>
    </row>
    <row r="61" spans="1:1" x14ac:dyDescent="0.2">
      <c r="A61" s="125"/>
    </row>
    <row r="62" spans="1:1" x14ac:dyDescent="0.2">
      <c r="A62" s="125"/>
    </row>
    <row r="63" spans="1:1" x14ac:dyDescent="0.2">
      <c r="A63" s="125"/>
    </row>
    <row r="64" spans="1:1" x14ac:dyDescent="0.2">
      <c r="A64" s="125"/>
    </row>
    <row r="65" spans="1:1" x14ac:dyDescent="0.2">
      <c r="A65" s="125"/>
    </row>
    <row r="66" spans="1:1" x14ac:dyDescent="0.2">
      <c r="A66" s="125"/>
    </row>
    <row r="67" spans="1:1" x14ac:dyDescent="0.2">
      <c r="A67" s="125"/>
    </row>
    <row r="68" spans="1:1" x14ac:dyDescent="0.2">
      <c r="A68" s="125"/>
    </row>
    <row r="69" spans="1:1" x14ac:dyDescent="0.2">
      <c r="A69" s="125"/>
    </row>
    <row r="70" spans="1:1" x14ac:dyDescent="0.2">
      <c r="A70" s="125"/>
    </row>
    <row r="71" spans="1:1" x14ac:dyDescent="0.2">
      <c r="A71" s="125"/>
    </row>
    <row r="72" spans="1:1" x14ac:dyDescent="0.2">
      <c r="A72" s="125"/>
    </row>
    <row r="73" spans="1:1" x14ac:dyDescent="0.2">
      <c r="A73" s="125"/>
    </row>
    <row r="74" spans="1:1" x14ac:dyDescent="0.2">
      <c r="A74" s="125"/>
    </row>
    <row r="75" spans="1:1" x14ac:dyDescent="0.2">
      <c r="A75" s="125"/>
    </row>
    <row r="76" spans="1:1" x14ac:dyDescent="0.2">
      <c r="A76" s="125"/>
    </row>
    <row r="77" spans="1:1" x14ac:dyDescent="0.2">
      <c r="A77" s="125"/>
    </row>
    <row r="78" spans="1:1" x14ac:dyDescent="0.2">
      <c r="A78" s="125"/>
    </row>
    <row r="79" spans="1:1" x14ac:dyDescent="0.2">
      <c r="A79" s="125"/>
    </row>
  </sheetData>
  <mergeCells count="15">
    <mergeCell ref="B1:E1"/>
    <mergeCell ref="F1:I1"/>
    <mergeCell ref="J1:M1"/>
    <mergeCell ref="N1:Q1"/>
    <mergeCell ref="R1:V1"/>
    <mergeCell ref="R3:V3"/>
    <mergeCell ref="B4:E4"/>
    <mergeCell ref="F4:I4"/>
    <mergeCell ref="J4:M4"/>
    <mergeCell ref="N4:Q4"/>
    <mergeCell ref="B2:E3"/>
    <mergeCell ref="F2:I3"/>
    <mergeCell ref="J2:M3"/>
    <mergeCell ref="N2:Q3"/>
    <mergeCell ref="R2:V2"/>
  </mergeCells>
  <conditionalFormatting sqref="B6:E29">
    <cfRule type="cellIs" dxfId="38" priority="6" stopIfTrue="1" operator="equal">
      <formula>0</formula>
    </cfRule>
  </conditionalFormatting>
  <conditionalFormatting sqref="F6:I29">
    <cfRule type="cellIs" dxfId="37" priority="5" stopIfTrue="1" operator="equal">
      <formula>0</formula>
    </cfRule>
  </conditionalFormatting>
  <conditionalFormatting sqref="J6:M29">
    <cfRule type="cellIs" dxfId="36" priority="4" stopIfTrue="1" operator="equal">
      <formula>0</formula>
    </cfRule>
  </conditionalFormatting>
  <conditionalFormatting sqref="N6:Q29">
    <cfRule type="cellIs" dxfId="35" priority="3" stopIfTrue="1" operator="equal">
      <formula>0</formula>
    </cfRule>
  </conditionalFormatting>
  <conditionalFormatting sqref="S28:U28 S17:U24 S15:U15 S8:U12">
    <cfRule type="cellIs" dxfId="34" priority="2" stopIfTrue="1" operator="equal">
      <formula>0</formula>
    </cfRule>
  </conditionalFormatting>
  <conditionalFormatting sqref="V28 V17:V24 V15 V8:V12">
    <cfRule type="cellIs" dxfId="33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zoomScale="115" zoomScaleNormal="115" zoomScalePageLayoutView="115" workbookViewId="0">
      <pane xSplit="1" ySplit="6" topLeftCell="J7" activePane="bottomRight" state="frozen"/>
      <selection activeCell="A10" sqref="A10:XFD11"/>
      <selection pane="topRight" activeCell="A10" sqref="A10:XFD11"/>
      <selection pane="bottomLeft" activeCell="A10" sqref="A10:XFD11"/>
      <selection pane="bottomRight" activeCell="K23" activeCellId="1" sqref="N23 K23"/>
    </sheetView>
  </sheetViews>
  <sheetFormatPr baseColWidth="10" defaultColWidth="12.42578125" defaultRowHeight="12.75" x14ac:dyDescent="0.2"/>
  <cols>
    <col min="1" max="1" width="24.42578125" style="26" bestFit="1" customWidth="1"/>
    <col min="2" max="2" width="6.140625" style="26" customWidth="1"/>
    <col min="3" max="4" width="7" style="26" customWidth="1"/>
    <col min="5" max="5" width="7.85546875" style="26" customWidth="1"/>
    <col min="6" max="6" width="6.140625" style="26" customWidth="1"/>
    <col min="7" max="8" width="7" style="26" customWidth="1"/>
    <col min="9" max="9" width="7.85546875" style="26" customWidth="1"/>
    <col min="10" max="10" width="6.140625" style="26" customWidth="1"/>
    <col min="11" max="12" width="7" style="26" customWidth="1"/>
    <col min="13" max="13" width="7.85546875" style="26" customWidth="1"/>
    <col min="14" max="14" width="6.140625" style="26" customWidth="1"/>
    <col min="15" max="16" width="7" style="26" customWidth="1"/>
    <col min="17" max="17" width="7.85546875" style="26" customWidth="1"/>
    <col min="18" max="18" width="7.42578125" style="26" bestFit="1" customWidth="1"/>
    <col min="19" max="21" width="7" style="26" bestFit="1" customWidth="1"/>
    <col min="22" max="22" width="7.85546875" style="26" bestFit="1" customWidth="1"/>
    <col min="23" max="16384" width="12.42578125" style="26"/>
  </cols>
  <sheetData>
    <row r="1" spans="1:27" ht="15" customHeight="1" x14ac:dyDescent="0.2">
      <c r="A1" s="18"/>
      <c r="B1" s="179" t="s">
        <v>77</v>
      </c>
      <c r="C1" s="179"/>
      <c r="D1" s="179"/>
      <c r="E1" s="179"/>
      <c r="F1" s="179" t="s">
        <v>78</v>
      </c>
      <c r="G1" s="179"/>
      <c r="H1" s="179"/>
      <c r="I1" s="179"/>
      <c r="J1" s="179" t="s">
        <v>79</v>
      </c>
      <c r="K1" s="179"/>
      <c r="L1" s="179"/>
      <c r="M1" s="179"/>
      <c r="N1" s="179" t="s">
        <v>80</v>
      </c>
      <c r="O1" s="179"/>
      <c r="P1" s="179"/>
      <c r="Q1" s="179"/>
      <c r="R1" s="170" t="s">
        <v>81</v>
      </c>
      <c r="S1" s="171"/>
      <c r="T1" s="171"/>
      <c r="U1" s="171"/>
      <c r="V1" s="172"/>
    </row>
    <row r="2" spans="1:27" ht="15.75" customHeight="1" x14ac:dyDescent="0.2">
      <c r="A2" s="180" t="s">
        <v>76</v>
      </c>
      <c r="B2" s="173" t="s">
        <v>82</v>
      </c>
      <c r="C2" s="174"/>
      <c r="D2" s="174"/>
      <c r="E2" s="175"/>
      <c r="F2" s="173" t="s">
        <v>82</v>
      </c>
      <c r="G2" s="174"/>
      <c r="H2" s="174"/>
      <c r="I2" s="175"/>
      <c r="J2" s="173" t="s">
        <v>82</v>
      </c>
      <c r="K2" s="174"/>
      <c r="L2" s="174"/>
      <c r="M2" s="175"/>
      <c r="N2" s="173" t="s">
        <v>82</v>
      </c>
      <c r="O2" s="174"/>
      <c r="P2" s="174"/>
      <c r="Q2" s="175"/>
      <c r="R2" s="166" t="s">
        <v>82</v>
      </c>
      <c r="S2" s="167"/>
      <c r="T2" s="167"/>
      <c r="U2" s="167"/>
      <c r="V2" s="168"/>
    </row>
    <row r="3" spans="1:27" ht="15.75" customHeight="1" x14ac:dyDescent="0.2">
      <c r="A3" s="180"/>
      <c r="B3" s="176"/>
      <c r="C3" s="177"/>
      <c r="D3" s="177"/>
      <c r="E3" s="178"/>
      <c r="F3" s="176"/>
      <c r="G3" s="177"/>
      <c r="H3" s="177"/>
      <c r="I3" s="178"/>
      <c r="J3" s="176"/>
      <c r="K3" s="177"/>
      <c r="L3" s="177"/>
      <c r="M3" s="178"/>
      <c r="N3" s="176"/>
      <c r="O3" s="177"/>
      <c r="P3" s="177"/>
      <c r="Q3" s="178"/>
      <c r="R3" s="166" t="s">
        <v>91</v>
      </c>
      <c r="S3" s="167"/>
      <c r="T3" s="167"/>
      <c r="U3" s="167"/>
      <c r="V3" s="167"/>
    </row>
    <row r="4" spans="1:27" ht="15.75" customHeight="1" x14ac:dyDescent="0.2">
      <c r="A4" s="180"/>
      <c r="B4" s="166" t="s">
        <v>91</v>
      </c>
      <c r="C4" s="167"/>
      <c r="D4" s="167"/>
      <c r="E4" s="168"/>
      <c r="F4" s="166" t="s">
        <v>91</v>
      </c>
      <c r="G4" s="167"/>
      <c r="H4" s="167"/>
      <c r="I4" s="168"/>
      <c r="J4" s="166" t="s">
        <v>91</v>
      </c>
      <c r="K4" s="167"/>
      <c r="L4" s="167"/>
      <c r="M4" s="168"/>
      <c r="N4" s="166" t="s">
        <v>91</v>
      </c>
      <c r="O4" s="167"/>
      <c r="P4" s="167"/>
      <c r="Q4" s="168"/>
      <c r="R4" s="146" t="s">
        <v>100</v>
      </c>
      <c r="S4" s="145" t="s">
        <v>101</v>
      </c>
      <c r="T4" s="144" t="s">
        <v>102</v>
      </c>
      <c r="U4" s="143" t="s">
        <v>103</v>
      </c>
      <c r="V4" s="147" t="s">
        <v>104</v>
      </c>
    </row>
    <row r="5" spans="1:27" ht="15.75" customHeight="1" x14ac:dyDescent="0.2">
      <c r="A5" s="180"/>
      <c r="B5" s="145" t="s">
        <v>238</v>
      </c>
      <c r="C5" s="144" t="s">
        <v>239</v>
      </c>
      <c r="D5" s="143" t="s">
        <v>240</v>
      </c>
      <c r="E5" s="147" t="s">
        <v>241</v>
      </c>
      <c r="F5" s="145" t="s">
        <v>238</v>
      </c>
      <c r="G5" s="144" t="s">
        <v>239</v>
      </c>
      <c r="H5" s="143" t="s">
        <v>242</v>
      </c>
      <c r="I5" s="147" t="s">
        <v>225</v>
      </c>
      <c r="J5" s="145" t="s">
        <v>222</v>
      </c>
      <c r="K5" s="144" t="s">
        <v>223</v>
      </c>
      <c r="L5" s="143" t="s">
        <v>224</v>
      </c>
      <c r="M5" s="147" t="s">
        <v>225</v>
      </c>
      <c r="N5" s="145" t="s">
        <v>222</v>
      </c>
      <c r="O5" s="144" t="s">
        <v>223</v>
      </c>
      <c r="P5" s="143" t="s">
        <v>224</v>
      </c>
      <c r="Q5" s="147" t="s">
        <v>225</v>
      </c>
      <c r="R5" s="146" t="s">
        <v>243</v>
      </c>
      <c r="S5" s="145" t="s">
        <v>244</v>
      </c>
      <c r="T5" s="144" t="s">
        <v>245</v>
      </c>
      <c r="U5" s="143" t="s">
        <v>246</v>
      </c>
      <c r="V5" s="142" t="s">
        <v>247</v>
      </c>
      <c r="W5" s="141" t="s">
        <v>248</v>
      </c>
      <c r="X5" s="141" t="s">
        <v>248</v>
      </c>
      <c r="Y5" s="141" t="s">
        <v>249</v>
      </c>
      <c r="Z5" s="141" t="s">
        <v>249</v>
      </c>
      <c r="AA5" s="141" t="s">
        <v>250</v>
      </c>
    </row>
    <row r="6" spans="1:27" x14ac:dyDescent="0.2">
      <c r="A6" s="109" t="s">
        <v>235</v>
      </c>
      <c r="B6" s="132">
        <v>0</v>
      </c>
      <c r="C6" s="87">
        <v>0.2638888888888889</v>
      </c>
      <c r="D6" s="131">
        <v>0.59722222222222221</v>
      </c>
      <c r="E6" s="134">
        <v>0.1388888888888889</v>
      </c>
      <c r="F6" s="132">
        <v>1.3888888888888888E-2</v>
      </c>
      <c r="G6" s="87">
        <v>0.3611111111111111</v>
      </c>
      <c r="H6" s="131">
        <v>0.47222222222222221</v>
      </c>
      <c r="I6" s="134">
        <v>0.15277777777777779</v>
      </c>
      <c r="J6" s="132">
        <v>4.1666666666666664E-2</v>
      </c>
      <c r="K6" s="87">
        <v>0.27777777777777779</v>
      </c>
      <c r="L6" s="131">
        <v>0.59722222222222221</v>
      </c>
      <c r="M6" s="134">
        <v>8.3333333333333329E-2</v>
      </c>
      <c r="N6" s="132">
        <v>0</v>
      </c>
      <c r="O6" s="87">
        <v>0.2638888888888889</v>
      </c>
      <c r="P6" s="131">
        <v>0.65277777777777779</v>
      </c>
      <c r="Q6" s="134">
        <v>8.3333333333333329E-2</v>
      </c>
      <c r="R6" s="140">
        <v>0.222</v>
      </c>
      <c r="S6" s="139">
        <v>0.5</v>
      </c>
      <c r="T6" s="138">
        <v>0.153</v>
      </c>
      <c r="U6" s="137">
        <v>8.3000000000000004E-2</v>
      </c>
      <c r="V6" s="136">
        <v>4.2000000000000003E-2</v>
      </c>
      <c r="W6" s="129">
        <v>0.2638888888888889</v>
      </c>
      <c r="X6" s="129">
        <v>0.375</v>
      </c>
      <c r="Y6" s="129">
        <v>0.31944444444444448</v>
      </c>
      <c r="Z6" s="129">
        <v>0.2638888888888889</v>
      </c>
      <c r="AA6" s="128">
        <v>0.72199999999999998</v>
      </c>
    </row>
    <row r="7" spans="1:27" x14ac:dyDescent="0.2">
      <c r="A7" s="135" t="s">
        <v>114</v>
      </c>
      <c r="B7" s="132">
        <v>2.7027027027027029E-2</v>
      </c>
      <c r="C7" s="87">
        <v>0.54054054054054057</v>
      </c>
      <c r="D7" s="131">
        <v>0.3783783783783784</v>
      </c>
      <c r="E7" s="134">
        <v>5.4054054054054057E-2</v>
      </c>
      <c r="F7" s="132">
        <v>8.1081081081081086E-2</v>
      </c>
      <c r="G7" s="87">
        <v>0.5495495495495496</v>
      </c>
      <c r="H7" s="131">
        <v>0.36036036036036034</v>
      </c>
      <c r="I7" s="134">
        <v>9.0090090090090089E-3</v>
      </c>
      <c r="J7" s="132">
        <v>0.11711711711711711</v>
      </c>
      <c r="K7" s="87">
        <v>0.64864864864864868</v>
      </c>
      <c r="L7" s="131">
        <v>0.21621621621621623</v>
      </c>
      <c r="M7" s="134">
        <v>1.8018018018018018E-2</v>
      </c>
      <c r="N7" s="132">
        <v>5.4054054054054057E-2</v>
      </c>
      <c r="O7" s="87">
        <v>0.54054054054054057</v>
      </c>
      <c r="P7" s="131">
        <v>0.38738738738738737</v>
      </c>
      <c r="Q7" s="134">
        <v>1.8018018018018018E-2</v>
      </c>
      <c r="R7" s="140">
        <v>0.51</v>
      </c>
      <c r="S7" s="139">
        <v>0.40200000000000002</v>
      </c>
      <c r="T7" s="138">
        <v>5.7000000000000002E-2</v>
      </c>
      <c r="U7" s="137">
        <v>2.5999999999999999E-2</v>
      </c>
      <c r="V7" s="136">
        <v>5.0000000000000001E-3</v>
      </c>
      <c r="W7" s="129">
        <v>0.56756756756756754</v>
      </c>
      <c r="X7" s="129">
        <v>0.63063063063063063</v>
      </c>
      <c r="Y7" s="129">
        <v>0.76576576576576583</v>
      </c>
      <c r="Z7" s="129">
        <v>0.59459459459459463</v>
      </c>
      <c r="AA7" s="128">
        <v>0.91200000000000003</v>
      </c>
    </row>
    <row r="8" spans="1:27" x14ac:dyDescent="0.2">
      <c r="A8" s="121" t="s">
        <v>230</v>
      </c>
      <c r="B8" s="132">
        <v>0</v>
      </c>
      <c r="C8" s="87">
        <v>0.56666666666666665</v>
      </c>
      <c r="D8" s="131">
        <v>0.4</v>
      </c>
      <c r="E8" s="134">
        <v>3.3333333333333333E-2</v>
      </c>
      <c r="F8" s="132">
        <v>0.1</v>
      </c>
      <c r="G8" s="87">
        <v>0.5</v>
      </c>
      <c r="H8" s="131">
        <v>0.4</v>
      </c>
      <c r="I8" s="134">
        <v>0</v>
      </c>
      <c r="J8" s="132">
        <v>0.2</v>
      </c>
      <c r="K8" s="87">
        <v>0.56666666666666665</v>
      </c>
      <c r="L8" s="131">
        <v>0.23333333333333334</v>
      </c>
      <c r="M8" s="134">
        <v>0</v>
      </c>
      <c r="N8" s="132">
        <v>3.3333333333333333E-2</v>
      </c>
      <c r="O8" s="87">
        <v>0.6</v>
      </c>
      <c r="P8" s="131">
        <v>0.36666666666666664</v>
      </c>
      <c r="Q8" s="134">
        <v>0</v>
      </c>
      <c r="R8" s="133">
        <v>0.33333333333333331</v>
      </c>
      <c r="S8" s="132">
        <v>0.6</v>
      </c>
      <c r="T8" s="87">
        <v>6.6666666666666666E-2</v>
      </c>
      <c r="U8" s="131">
        <v>0</v>
      </c>
      <c r="V8" s="130">
        <v>0</v>
      </c>
      <c r="W8" s="129">
        <v>0.56666666666666665</v>
      </c>
      <c r="X8" s="129">
        <v>0.6</v>
      </c>
      <c r="Y8" s="129">
        <v>0.76666666666666661</v>
      </c>
      <c r="Z8" s="129">
        <v>0.6333333333333333</v>
      </c>
      <c r="AA8" s="128">
        <v>0.93333333333333335</v>
      </c>
    </row>
    <row r="9" spans="1:27" x14ac:dyDescent="0.2">
      <c r="A9" s="109" t="s">
        <v>236</v>
      </c>
      <c r="B9" s="132">
        <v>5.3191489361702126E-3</v>
      </c>
      <c r="C9" s="87">
        <v>0.29255319148936171</v>
      </c>
      <c r="D9" s="131">
        <v>0.61702127659574468</v>
      </c>
      <c r="E9" s="134">
        <v>8.5106382978723402E-2</v>
      </c>
      <c r="F9" s="132">
        <v>2.1276595744680851E-2</v>
      </c>
      <c r="G9" s="87">
        <v>0.26595744680851063</v>
      </c>
      <c r="H9" s="131">
        <v>0.6063829787234043</v>
      </c>
      <c r="I9" s="134">
        <v>0.10638297872340426</v>
      </c>
      <c r="J9" s="132">
        <v>2.6595744680851064E-2</v>
      </c>
      <c r="K9" s="87">
        <v>0.47340425531914893</v>
      </c>
      <c r="L9" s="131">
        <v>0.47340425531914893</v>
      </c>
      <c r="M9" s="134">
        <v>2.6595744680851064E-2</v>
      </c>
      <c r="N9" s="132">
        <v>1.5957446808510637E-2</v>
      </c>
      <c r="O9" s="87">
        <v>0.28723404255319152</v>
      </c>
      <c r="P9" s="131">
        <v>0.6436170212765957</v>
      </c>
      <c r="Q9" s="134">
        <v>5.3191489361702128E-2</v>
      </c>
      <c r="R9" s="133">
        <v>0.22340425531914893</v>
      </c>
      <c r="S9" s="132">
        <v>0.45744680851063829</v>
      </c>
      <c r="T9" s="87">
        <v>0.20212765957446807</v>
      </c>
      <c r="U9" s="131">
        <v>7.9787234042553196E-2</v>
      </c>
      <c r="V9" s="130">
        <v>3.7234042553191488E-2</v>
      </c>
      <c r="W9" s="129">
        <v>0.2978723404255319</v>
      </c>
      <c r="X9" s="129">
        <v>0.28723404255319146</v>
      </c>
      <c r="Y9" s="129">
        <v>0.5</v>
      </c>
      <c r="Z9" s="129">
        <v>0.30319148936170215</v>
      </c>
      <c r="AA9" s="128">
        <v>0.68085106382978722</v>
      </c>
    </row>
    <row r="10" spans="1:27" x14ac:dyDescent="0.2">
      <c r="A10" s="135" t="s">
        <v>119</v>
      </c>
      <c r="B10" s="132">
        <v>6.369426751592357E-3</v>
      </c>
      <c r="C10" s="87">
        <v>0.38853503184713378</v>
      </c>
      <c r="D10" s="131">
        <v>0.53503184713375795</v>
      </c>
      <c r="E10" s="134">
        <v>7.0063694267515922E-2</v>
      </c>
      <c r="F10" s="132">
        <v>3.1847133757961783E-2</v>
      </c>
      <c r="G10" s="87">
        <v>0.38216560509554143</v>
      </c>
      <c r="H10" s="131">
        <v>0.53503184713375795</v>
      </c>
      <c r="I10" s="134">
        <v>5.0955414012738856E-2</v>
      </c>
      <c r="J10" s="132">
        <v>3.8216560509554139E-2</v>
      </c>
      <c r="K10" s="87">
        <v>0.50318471337579618</v>
      </c>
      <c r="L10" s="131">
        <v>0.43312101910828027</v>
      </c>
      <c r="M10" s="134">
        <v>2.5477707006369428E-2</v>
      </c>
      <c r="N10" s="132">
        <v>1.2738853503184714E-2</v>
      </c>
      <c r="O10" s="87">
        <v>0.35668789808917195</v>
      </c>
      <c r="P10" s="131">
        <v>0.59872611464968151</v>
      </c>
      <c r="Q10" s="134">
        <v>3.1847133757961783E-2</v>
      </c>
      <c r="R10" s="133">
        <v>0.37579617834394907</v>
      </c>
      <c r="S10" s="132">
        <v>0.4140127388535032</v>
      </c>
      <c r="T10" s="87">
        <v>0.14012738853503184</v>
      </c>
      <c r="U10" s="131">
        <v>5.7324840764331211E-2</v>
      </c>
      <c r="V10" s="130">
        <v>1.2738853503184714E-2</v>
      </c>
      <c r="W10" s="129">
        <v>0.39490445859872614</v>
      </c>
      <c r="X10" s="129">
        <v>0.4140127388535032</v>
      </c>
      <c r="Y10" s="129">
        <v>0.54140127388535031</v>
      </c>
      <c r="Z10" s="129">
        <v>0.36942675159235666</v>
      </c>
      <c r="AA10" s="128">
        <v>0.78980891719745228</v>
      </c>
    </row>
    <row r="11" spans="1:27" x14ac:dyDescent="0.2">
      <c r="A11" s="135" t="s">
        <v>124</v>
      </c>
      <c r="B11" s="132">
        <v>0.05</v>
      </c>
      <c r="C11" s="87">
        <v>0.57499999999999996</v>
      </c>
      <c r="D11" s="131">
        <v>0.35</v>
      </c>
      <c r="E11" s="134">
        <v>2.5000000000000001E-2</v>
      </c>
      <c r="F11" s="132">
        <v>0.2</v>
      </c>
      <c r="G11" s="87">
        <v>0.47499999999999998</v>
      </c>
      <c r="H11" s="131">
        <v>0.32500000000000001</v>
      </c>
      <c r="I11" s="134">
        <v>0</v>
      </c>
      <c r="J11" s="132">
        <v>0.22500000000000001</v>
      </c>
      <c r="K11" s="87">
        <v>0.625</v>
      </c>
      <c r="L11" s="131">
        <v>0.15</v>
      </c>
      <c r="M11" s="134">
        <v>0</v>
      </c>
      <c r="N11" s="132">
        <v>7.4999999999999997E-2</v>
      </c>
      <c r="O11" s="87">
        <v>0.57499999999999996</v>
      </c>
      <c r="P11" s="131">
        <v>0.35</v>
      </c>
      <c r="Q11" s="134">
        <v>0</v>
      </c>
      <c r="R11" s="133">
        <v>0.52500000000000002</v>
      </c>
      <c r="S11" s="132">
        <v>0.42499999999999999</v>
      </c>
      <c r="T11" s="87">
        <v>0.05</v>
      </c>
      <c r="U11" s="131">
        <v>0</v>
      </c>
      <c r="V11" s="130">
        <v>0</v>
      </c>
      <c r="W11" s="129">
        <v>0.625</v>
      </c>
      <c r="X11" s="129">
        <v>0.67500000000000004</v>
      </c>
      <c r="Y11" s="129">
        <v>0.85</v>
      </c>
      <c r="Z11" s="129">
        <v>0.64999999999999991</v>
      </c>
      <c r="AA11" s="128">
        <v>0.95</v>
      </c>
    </row>
    <row r="12" spans="1:27" x14ac:dyDescent="0.2">
      <c r="A12" s="109" t="s">
        <v>232</v>
      </c>
      <c r="B12" s="110">
        <v>0</v>
      </c>
      <c r="C12" s="111">
        <v>0.48739495798319327</v>
      </c>
      <c r="D12" s="112">
        <v>0.40336134453781514</v>
      </c>
      <c r="E12" s="113">
        <v>0.1092436974789916</v>
      </c>
      <c r="F12" s="110">
        <v>5.8823529411764705E-2</v>
      </c>
      <c r="G12" s="111">
        <v>0.36974789915966388</v>
      </c>
      <c r="H12" s="112">
        <v>0.45378151260504201</v>
      </c>
      <c r="I12" s="113">
        <v>0.11764705882352941</v>
      </c>
      <c r="J12" s="110">
        <v>8.4033613445378158E-2</v>
      </c>
      <c r="K12" s="111">
        <v>0.50420168067226889</v>
      </c>
      <c r="L12" s="112">
        <v>0.33613445378151263</v>
      </c>
      <c r="M12" s="113">
        <v>7.5630252100840331E-2</v>
      </c>
      <c r="N12" s="110">
        <v>1.680672268907563E-2</v>
      </c>
      <c r="O12" s="111">
        <v>0.42016806722689076</v>
      </c>
      <c r="P12" s="112">
        <v>0.48739495798319327</v>
      </c>
      <c r="Q12" s="113">
        <v>7.5630252100840331E-2</v>
      </c>
      <c r="R12" s="122">
        <v>0.34453781512605042</v>
      </c>
      <c r="S12" s="110">
        <v>0.44537815126050423</v>
      </c>
      <c r="T12" s="111">
        <v>0.1092436974789916</v>
      </c>
      <c r="U12" s="112">
        <v>4.2016806722689079E-2</v>
      </c>
      <c r="V12" s="127">
        <v>5.8823529411764705E-2</v>
      </c>
      <c r="W12" s="119">
        <v>0.48739495798319327</v>
      </c>
      <c r="X12" s="119">
        <v>0.4285714285714286</v>
      </c>
      <c r="Y12" s="119">
        <v>0.58823529411764708</v>
      </c>
      <c r="Z12" s="119">
        <v>0.43697478991596639</v>
      </c>
      <c r="AA12" s="120">
        <v>0.7899159663865547</v>
      </c>
    </row>
    <row r="13" spans="1:27" x14ac:dyDescent="0.2">
      <c r="A13" s="24" t="s">
        <v>122</v>
      </c>
      <c r="B13" s="110">
        <v>1.5625E-2</v>
      </c>
      <c r="C13" s="111">
        <v>0.34375</v>
      </c>
      <c r="D13" s="112">
        <v>0.5625</v>
      </c>
      <c r="E13" s="113">
        <v>7.8125E-2</v>
      </c>
      <c r="F13" s="110">
        <v>4.6875E-2</v>
      </c>
      <c r="G13" s="111">
        <v>0.375</v>
      </c>
      <c r="H13" s="112">
        <v>0.546875</v>
      </c>
      <c r="I13" s="113">
        <v>3.125E-2</v>
      </c>
      <c r="J13" s="110">
        <v>7.8125E-2</v>
      </c>
      <c r="K13" s="111">
        <v>0.5625</v>
      </c>
      <c r="L13" s="112">
        <v>0.359375</v>
      </c>
      <c r="M13" s="113">
        <v>0</v>
      </c>
      <c r="N13" s="110">
        <v>4.6875E-2</v>
      </c>
      <c r="O13" s="111">
        <v>0.46875</v>
      </c>
      <c r="P13" s="112">
        <v>0.46875</v>
      </c>
      <c r="Q13" s="113">
        <v>1.5625E-2</v>
      </c>
      <c r="R13" s="114">
        <v>0.47699999999999998</v>
      </c>
      <c r="S13" s="115">
        <v>0.441</v>
      </c>
      <c r="T13" s="116">
        <v>6.3E-2</v>
      </c>
      <c r="U13" s="117">
        <v>1.7999999999999999E-2</v>
      </c>
      <c r="V13" s="126">
        <v>0</v>
      </c>
      <c r="W13" s="119">
        <v>0.359375</v>
      </c>
      <c r="X13" s="119">
        <v>0.421875</v>
      </c>
      <c r="Y13" s="119">
        <v>0.640625</v>
      </c>
      <c r="Z13" s="119">
        <v>0.515625</v>
      </c>
      <c r="AA13" s="120">
        <v>0.91799999999999993</v>
      </c>
    </row>
    <row r="14" spans="1:27" x14ac:dyDescent="0.2">
      <c r="A14" s="24" t="s">
        <v>107</v>
      </c>
      <c r="B14" s="110">
        <v>0</v>
      </c>
      <c r="C14" s="111">
        <v>0.44444444444444442</v>
      </c>
      <c r="D14" s="112">
        <v>0.47222222222222221</v>
      </c>
      <c r="E14" s="113">
        <v>8.3333333333333329E-2</v>
      </c>
      <c r="F14" s="110">
        <v>4.1666666666666664E-2</v>
      </c>
      <c r="G14" s="111">
        <v>0.5</v>
      </c>
      <c r="H14" s="112">
        <v>0.43055555555555558</v>
      </c>
      <c r="I14" s="113">
        <v>2.7777777777777776E-2</v>
      </c>
      <c r="J14" s="110">
        <v>6.9444444444444448E-2</v>
      </c>
      <c r="K14" s="111">
        <v>0.56944444444444442</v>
      </c>
      <c r="L14" s="112">
        <v>0.34722222222222221</v>
      </c>
      <c r="M14" s="113">
        <v>1.3888888888888888E-2</v>
      </c>
      <c r="N14" s="110">
        <v>4.1666666666666664E-2</v>
      </c>
      <c r="O14" s="111">
        <v>0.41666666666666669</v>
      </c>
      <c r="P14" s="112">
        <v>0.54166666666666663</v>
      </c>
      <c r="Q14" s="113">
        <v>0</v>
      </c>
      <c r="R14" s="114">
        <v>0.47199999999999998</v>
      </c>
      <c r="S14" s="115">
        <v>0.45800000000000002</v>
      </c>
      <c r="T14" s="116">
        <v>4.2000000000000003E-2</v>
      </c>
      <c r="U14" s="117">
        <v>2.8000000000000001E-2</v>
      </c>
      <c r="V14" s="126">
        <v>0</v>
      </c>
      <c r="W14" s="119">
        <v>0.44444444444444442</v>
      </c>
      <c r="X14" s="119">
        <v>0.54166666666666663</v>
      </c>
      <c r="Y14" s="119">
        <v>0.63888888888888884</v>
      </c>
      <c r="Z14" s="119">
        <v>0.45833333333333337</v>
      </c>
      <c r="AA14" s="120">
        <v>0.92999999999999994</v>
      </c>
    </row>
    <row r="15" spans="1:27" x14ac:dyDescent="0.2">
      <c r="A15" s="24" t="s">
        <v>116</v>
      </c>
      <c r="B15" s="110">
        <v>0</v>
      </c>
      <c r="C15" s="111">
        <v>0.53488372093023251</v>
      </c>
      <c r="D15" s="112">
        <v>0.44186046511627908</v>
      </c>
      <c r="E15" s="113">
        <v>2.3255813953488372E-2</v>
      </c>
      <c r="F15" s="110">
        <v>6.9767441860465115E-2</v>
      </c>
      <c r="G15" s="111">
        <v>0.53488372093023251</v>
      </c>
      <c r="H15" s="112">
        <v>0.34883720930232559</v>
      </c>
      <c r="I15" s="113">
        <v>4.6511627906976744E-2</v>
      </c>
      <c r="J15" s="110">
        <v>0.18604651162790697</v>
      </c>
      <c r="K15" s="111">
        <v>0.48837209302325579</v>
      </c>
      <c r="L15" s="112">
        <v>0.27906976744186046</v>
      </c>
      <c r="M15" s="113">
        <v>4.6511627906976744E-2</v>
      </c>
      <c r="N15" s="110">
        <v>6.9767441860465115E-2</v>
      </c>
      <c r="O15" s="111">
        <v>0.55813953488372092</v>
      </c>
      <c r="P15" s="112">
        <v>0.34883720930232559</v>
      </c>
      <c r="Q15" s="113">
        <v>2.3255813953488372E-2</v>
      </c>
      <c r="R15" s="122">
        <v>0.41860465116279072</v>
      </c>
      <c r="S15" s="110">
        <v>0.44186046511627908</v>
      </c>
      <c r="T15" s="111">
        <v>0.11627906976744186</v>
      </c>
      <c r="U15" s="112">
        <v>2.3255813953488372E-2</v>
      </c>
      <c r="V15" s="127">
        <v>0</v>
      </c>
      <c r="W15" s="119">
        <v>0.53488372093023251</v>
      </c>
      <c r="X15" s="119">
        <v>0.60465116279069764</v>
      </c>
      <c r="Y15" s="119">
        <v>0.67441860465116277</v>
      </c>
      <c r="Z15" s="119">
        <v>0.62790697674418605</v>
      </c>
      <c r="AA15" s="120">
        <v>0.86046511627906974</v>
      </c>
    </row>
    <row r="16" spans="1:27" x14ac:dyDescent="0.2">
      <c r="A16" s="24" t="s">
        <v>106</v>
      </c>
      <c r="B16" s="110">
        <v>1.1235955056179775E-2</v>
      </c>
      <c r="C16" s="111">
        <v>0.4606741573033708</v>
      </c>
      <c r="D16" s="112">
        <v>0.48314606741573035</v>
      </c>
      <c r="E16" s="113">
        <v>4.49438202247191E-2</v>
      </c>
      <c r="F16" s="110">
        <v>0.10112359550561797</v>
      </c>
      <c r="G16" s="111">
        <v>0.4606741573033708</v>
      </c>
      <c r="H16" s="112">
        <v>0.4157303370786517</v>
      </c>
      <c r="I16" s="113">
        <v>2.247191011235955E-2</v>
      </c>
      <c r="J16" s="110">
        <v>0.11235955056179775</v>
      </c>
      <c r="K16" s="111">
        <v>0.651685393258427</v>
      </c>
      <c r="L16" s="112">
        <v>0.21348314606741572</v>
      </c>
      <c r="M16" s="113">
        <v>2.247191011235955E-2</v>
      </c>
      <c r="N16" s="110">
        <v>0</v>
      </c>
      <c r="O16" s="111">
        <v>0.550561797752809</v>
      </c>
      <c r="P16" s="112">
        <v>0.4044943820224719</v>
      </c>
      <c r="Q16" s="113">
        <v>4.49438202247191E-2</v>
      </c>
      <c r="R16" s="114">
        <v>0.54100000000000004</v>
      </c>
      <c r="S16" s="115">
        <v>0.376</v>
      </c>
      <c r="T16" s="116">
        <v>4.5999999999999999E-2</v>
      </c>
      <c r="U16" s="117">
        <v>2.8000000000000001E-2</v>
      </c>
      <c r="V16" s="126">
        <v>8.9999999999999993E-3</v>
      </c>
      <c r="W16" s="119">
        <v>0.4719101123595506</v>
      </c>
      <c r="X16" s="119">
        <v>0.5617977528089888</v>
      </c>
      <c r="Y16" s="119">
        <v>0.76404494382022481</v>
      </c>
      <c r="Z16" s="119">
        <v>0.550561797752809</v>
      </c>
      <c r="AA16" s="120">
        <v>0.91700000000000004</v>
      </c>
    </row>
    <row r="17" spans="1:27" x14ac:dyDescent="0.2">
      <c r="A17" s="123" t="s">
        <v>231</v>
      </c>
      <c r="B17" s="110">
        <v>2.2988505747126436E-2</v>
      </c>
      <c r="C17" s="111">
        <v>0.44827586206896552</v>
      </c>
      <c r="D17" s="112">
        <v>0.48275862068965519</v>
      </c>
      <c r="E17" s="113">
        <v>4.5977011494252873E-2</v>
      </c>
      <c r="F17" s="110">
        <v>5.7471264367816091E-2</v>
      </c>
      <c r="G17" s="111">
        <v>0.44827586206896552</v>
      </c>
      <c r="H17" s="112">
        <v>0.45977011494252873</v>
      </c>
      <c r="I17" s="113">
        <v>3.4482758620689655E-2</v>
      </c>
      <c r="J17" s="110">
        <v>0.13793103448275862</v>
      </c>
      <c r="K17" s="111">
        <v>0.50574712643678166</v>
      </c>
      <c r="L17" s="112">
        <v>0.35632183908045978</v>
      </c>
      <c r="M17" s="113">
        <v>0</v>
      </c>
      <c r="N17" s="110">
        <v>4.5977011494252873E-2</v>
      </c>
      <c r="O17" s="111">
        <v>0.51724137931034486</v>
      </c>
      <c r="P17" s="112">
        <v>0.43678160919540232</v>
      </c>
      <c r="Q17" s="113">
        <v>0</v>
      </c>
      <c r="R17" s="122">
        <v>0.44827586206896552</v>
      </c>
      <c r="S17" s="110">
        <v>0.40229885057471265</v>
      </c>
      <c r="T17" s="111">
        <v>0.10344827586206896</v>
      </c>
      <c r="U17" s="112">
        <v>2.2988505747126436E-2</v>
      </c>
      <c r="V17" s="127">
        <v>2.2988505747126436E-2</v>
      </c>
      <c r="W17" s="119">
        <v>0.47126436781609193</v>
      </c>
      <c r="X17" s="119">
        <v>0.50574712643678166</v>
      </c>
      <c r="Y17" s="119">
        <v>0.64367816091954033</v>
      </c>
      <c r="Z17" s="119">
        <v>0.56321839080459779</v>
      </c>
      <c r="AA17" s="120">
        <v>0.85057471264367823</v>
      </c>
    </row>
    <row r="18" spans="1:27" x14ac:dyDescent="0.2">
      <c r="A18" s="24" t="s">
        <v>120</v>
      </c>
      <c r="B18" s="110">
        <v>2.6666666666666668E-2</v>
      </c>
      <c r="C18" s="111">
        <v>0.42666666666666669</v>
      </c>
      <c r="D18" s="112">
        <v>0.48</v>
      </c>
      <c r="E18" s="113">
        <v>6.6666666666666666E-2</v>
      </c>
      <c r="F18" s="110">
        <v>5.3333333333333337E-2</v>
      </c>
      <c r="G18" s="111">
        <v>0.46666666666666667</v>
      </c>
      <c r="H18" s="112">
        <v>0.42666666666666669</v>
      </c>
      <c r="I18" s="113">
        <v>5.3333333333333337E-2</v>
      </c>
      <c r="J18" s="110">
        <v>0.13333333333333333</v>
      </c>
      <c r="K18" s="111">
        <v>0.50666666666666671</v>
      </c>
      <c r="L18" s="112">
        <v>0.33333333333333331</v>
      </c>
      <c r="M18" s="113">
        <v>2.6666666666666668E-2</v>
      </c>
      <c r="N18" s="110">
        <v>2.6666666666666668E-2</v>
      </c>
      <c r="O18" s="111">
        <v>0.45333333333333331</v>
      </c>
      <c r="P18" s="112">
        <v>0.50666666666666671</v>
      </c>
      <c r="Q18" s="113">
        <v>1.3333333333333334E-2</v>
      </c>
      <c r="R18" s="122">
        <v>0.4</v>
      </c>
      <c r="S18" s="110">
        <v>0.42666666666666669</v>
      </c>
      <c r="T18" s="111">
        <v>0.12</v>
      </c>
      <c r="U18" s="112">
        <v>0.04</v>
      </c>
      <c r="V18" s="127">
        <v>1.3333333333333334E-2</v>
      </c>
      <c r="W18" s="119">
        <v>0.45333333333333337</v>
      </c>
      <c r="X18" s="119">
        <v>0.52</v>
      </c>
      <c r="Y18" s="119">
        <v>0.64</v>
      </c>
      <c r="Z18" s="119">
        <v>0.48</v>
      </c>
      <c r="AA18" s="120">
        <v>0.82666666666666666</v>
      </c>
    </row>
    <row r="19" spans="1:27" x14ac:dyDescent="0.2">
      <c r="A19" s="24" t="s">
        <v>115</v>
      </c>
      <c r="B19" s="110">
        <v>1.6666666666666666E-2</v>
      </c>
      <c r="C19" s="111">
        <v>0.53333333333333333</v>
      </c>
      <c r="D19" s="112">
        <v>0.45</v>
      </c>
      <c r="E19" s="113">
        <v>0</v>
      </c>
      <c r="F19" s="110">
        <v>3.3333333333333333E-2</v>
      </c>
      <c r="G19" s="111">
        <v>0.58333333333333337</v>
      </c>
      <c r="H19" s="112">
        <v>0.38333333333333336</v>
      </c>
      <c r="I19" s="113">
        <v>0</v>
      </c>
      <c r="J19" s="110">
        <v>0.16666666666666666</v>
      </c>
      <c r="K19" s="111">
        <v>0.6333333333333333</v>
      </c>
      <c r="L19" s="112">
        <v>0.18333333333333332</v>
      </c>
      <c r="M19" s="113">
        <v>1.6666666666666666E-2</v>
      </c>
      <c r="N19" s="110">
        <v>0</v>
      </c>
      <c r="O19" s="111">
        <v>0.7</v>
      </c>
      <c r="P19" s="112">
        <v>0.3</v>
      </c>
      <c r="Q19" s="113">
        <v>0</v>
      </c>
      <c r="R19" s="122">
        <v>0.56666666666666665</v>
      </c>
      <c r="S19" s="110">
        <v>0.36666666666666664</v>
      </c>
      <c r="T19" s="111">
        <v>6.6666666666666666E-2</v>
      </c>
      <c r="U19" s="112">
        <v>0</v>
      </c>
      <c r="V19" s="127">
        <v>0</v>
      </c>
      <c r="W19" s="119">
        <v>0.55000000000000004</v>
      </c>
      <c r="X19" s="119">
        <v>0.6166666666666667</v>
      </c>
      <c r="Y19" s="119">
        <v>0.79999999999999993</v>
      </c>
      <c r="Z19" s="119">
        <v>0.7</v>
      </c>
      <c r="AA19" s="120">
        <v>0.93333333333333335</v>
      </c>
    </row>
    <row r="20" spans="1:27" x14ac:dyDescent="0.2">
      <c r="A20" s="24" t="s">
        <v>113</v>
      </c>
      <c r="B20" s="110">
        <v>0</v>
      </c>
      <c r="C20" s="111">
        <v>0.42</v>
      </c>
      <c r="D20" s="112">
        <v>0.56000000000000005</v>
      </c>
      <c r="E20" s="113">
        <v>0.02</v>
      </c>
      <c r="F20" s="110">
        <v>0.04</v>
      </c>
      <c r="G20" s="111">
        <v>0.44</v>
      </c>
      <c r="H20" s="112">
        <v>0.52</v>
      </c>
      <c r="I20" s="113">
        <v>0</v>
      </c>
      <c r="J20" s="110">
        <v>0.16</v>
      </c>
      <c r="K20" s="111">
        <v>0.54</v>
      </c>
      <c r="L20" s="112">
        <v>0.28000000000000003</v>
      </c>
      <c r="M20" s="113">
        <v>0.02</v>
      </c>
      <c r="N20" s="110">
        <v>0.08</v>
      </c>
      <c r="O20" s="111">
        <v>0.42</v>
      </c>
      <c r="P20" s="112">
        <v>0.5</v>
      </c>
      <c r="Q20" s="113">
        <v>0</v>
      </c>
      <c r="R20" s="122">
        <v>0.56000000000000005</v>
      </c>
      <c r="S20" s="110">
        <v>0.36</v>
      </c>
      <c r="T20" s="111">
        <v>0.08</v>
      </c>
      <c r="U20" s="112">
        <v>0</v>
      </c>
      <c r="V20" s="127">
        <v>0</v>
      </c>
      <c r="W20" s="119">
        <v>0.42</v>
      </c>
      <c r="X20" s="119">
        <v>0.48</v>
      </c>
      <c r="Y20" s="119">
        <v>0.70000000000000007</v>
      </c>
      <c r="Z20" s="119">
        <v>0.5</v>
      </c>
      <c r="AA20" s="120">
        <v>0.92</v>
      </c>
    </row>
    <row r="21" spans="1:27" x14ac:dyDescent="0.2">
      <c r="A21" s="24" t="s">
        <v>109</v>
      </c>
      <c r="B21" s="110">
        <v>9.7087378640776691E-3</v>
      </c>
      <c r="C21" s="111">
        <v>0.39805825242718446</v>
      </c>
      <c r="D21" s="112">
        <v>0.55339805825242716</v>
      </c>
      <c r="E21" s="113">
        <v>3.8834951456310676E-2</v>
      </c>
      <c r="F21" s="110">
        <v>8.7378640776699032E-2</v>
      </c>
      <c r="G21" s="111">
        <v>0.4563106796116505</v>
      </c>
      <c r="H21" s="112">
        <v>0.41747572815533979</v>
      </c>
      <c r="I21" s="113">
        <v>3.8834951456310676E-2</v>
      </c>
      <c r="J21" s="110">
        <v>7.7669902912621352E-2</v>
      </c>
      <c r="K21" s="111">
        <v>0.52427184466019416</v>
      </c>
      <c r="L21" s="112">
        <v>0.37864077669902912</v>
      </c>
      <c r="M21" s="113">
        <v>1.9417475728155338E-2</v>
      </c>
      <c r="N21" s="110">
        <v>9.7087378640776691E-3</v>
      </c>
      <c r="O21" s="111">
        <v>0.4854368932038835</v>
      </c>
      <c r="P21" s="112">
        <v>0.47572815533980584</v>
      </c>
      <c r="Q21" s="113">
        <v>2.9126213592233011E-2</v>
      </c>
      <c r="R21" s="122">
        <v>0.42718446601941745</v>
      </c>
      <c r="S21" s="110">
        <v>0.47572815533980584</v>
      </c>
      <c r="T21" s="111">
        <v>6.7961165048543687E-2</v>
      </c>
      <c r="U21" s="112">
        <v>1.9417475728155338E-2</v>
      </c>
      <c r="V21" s="127">
        <v>9.7087378640776691E-3</v>
      </c>
      <c r="W21" s="119">
        <v>0.40776699029126212</v>
      </c>
      <c r="X21" s="119">
        <v>0.5436893203883495</v>
      </c>
      <c r="Y21" s="119">
        <v>0.60194174757281549</v>
      </c>
      <c r="Z21" s="119">
        <v>0.49514563106796117</v>
      </c>
      <c r="AA21" s="120">
        <v>0.90291262135922334</v>
      </c>
    </row>
    <row r="22" spans="1:27" x14ac:dyDescent="0.2">
      <c r="A22" s="24" t="s">
        <v>123</v>
      </c>
      <c r="B22" s="110">
        <v>1.6129032258064516E-2</v>
      </c>
      <c r="C22" s="111">
        <v>0.38709677419354838</v>
      </c>
      <c r="D22" s="112">
        <v>0.532258064516129</v>
      </c>
      <c r="E22" s="113">
        <v>6.4516129032258063E-2</v>
      </c>
      <c r="F22" s="110">
        <v>3.2258064516129031E-2</v>
      </c>
      <c r="G22" s="111">
        <v>0.59677419354838712</v>
      </c>
      <c r="H22" s="112">
        <v>0.37096774193548387</v>
      </c>
      <c r="I22" s="113">
        <v>0</v>
      </c>
      <c r="J22" s="110">
        <v>0.11290322580645161</v>
      </c>
      <c r="K22" s="111">
        <v>0.59677419354838712</v>
      </c>
      <c r="L22" s="112">
        <v>0.25806451612903225</v>
      </c>
      <c r="M22" s="113">
        <v>3.2258064516129031E-2</v>
      </c>
      <c r="N22" s="110">
        <v>3.2258064516129031E-2</v>
      </c>
      <c r="O22" s="111">
        <v>0.532258064516129</v>
      </c>
      <c r="P22" s="112">
        <v>0.43548387096774194</v>
      </c>
      <c r="Q22" s="113">
        <v>0</v>
      </c>
      <c r="R22" s="114">
        <v>0.42</v>
      </c>
      <c r="S22" s="115">
        <v>0.5</v>
      </c>
      <c r="T22" s="116">
        <v>0.03</v>
      </c>
      <c r="U22" s="117">
        <v>0.05</v>
      </c>
      <c r="V22" s="126">
        <v>0</v>
      </c>
      <c r="W22" s="119">
        <v>0.40322580645161288</v>
      </c>
      <c r="X22" s="119">
        <v>0.62903225806451613</v>
      </c>
      <c r="Y22" s="119">
        <v>0.70967741935483875</v>
      </c>
      <c r="Z22" s="119">
        <v>0.56451612903225801</v>
      </c>
      <c r="AA22" s="120">
        <v>0.91999999999999993</v>
      </c>
    </row>
    <row r="23" spans="1:27" x14ac:dyDescent="0.2">
      <c r="A23" s="24" t="s">
        <v>121</v>
      </c>
      <c r="B23" s="110">
        <v>2.2222222222222223E-2</v>
      </c>
      <c r="C23" s="111">
        <v>0.48888888888888887</v>
      </c>
      <c r="D23" s="112">
        <v>0.45555555555555555</v>
      </c>
      <c r="E23" s="113">
        <v>3.3333333333333333E-2</v>
      </c>
      <c r="F23" s="110">
        <v>3.3333333333333333E-2</v>
      </c>
      <c r="G23" s="111">
        <v>0.64444444444444449</v>
      </c>
      <c r="H23" s="112">
        <v>0.31111111111111112</v>
      </c>
      <c r="I23" s="113">
        <v>1.1111111111111112E-2</v>
      </c>
      <c r="J23" s="110">
        <v>0.1111111111111111</v>
      </c>
      <c r="K23" s="111">
        <v>0.6333333333333333</v>
      </c>
      <c r="L23" s="112">
        <v>0.23333333333333334</v>
      </c>
      <c r="M23" s="113">
        <v>2.2222222222222223E-2</v>
      </c>
      <c r="N23" s="110">
        <v>2.2222222222222223E-2</v>
      </c>
      <c r="O23" s="111">
        <v>0.6333333333333333</v>
      </c>
      <c r="P23" s="112">
        <v>0.33333333333333331</v>
      </c>
      <c r="Q23" s="113">
        <v>1.1111111111111112E-2</v>
      </c>
      <c r="R23" s="122">
        <v>0.5</v>
      </c>
      <c r="S23" s="110">
        <v>0.4</v>
      </c>
      <c r="T23" s="111">
        <v>6.6666666666666666E-2</v>
      </c>
      <c r="U23" s="112">
        <v>2.2222222222222223E-2</v>
      </c>
      <c r="V23" s="127">
        <v>1.1111111111111112E-2</v>
      </c>
      <c r="W23" s="119">
        <v>0.51111111111111107</v>
      </c>
      <c r="X23" s="119">
        <v>0.67777777777777781</v>
      </c>
      <c r="Y23" s="119">
        <v>0.74444444444444446</v>
      </c>
      <c r="Z23" s="119">
        <v>0.65555555555555556</v>
      </c>
      <c r="AA23" s="120">
        <v>0.9</v>
      </c>
    </row>
    <row r="24" spans="1:27" x14ac:dyDescent="0.2">
      <c r="A24" s="24" t="s">
        <v>110</v>
      </c>
      <c r="B24" s="110">
        <v>3.2258064516129031E-2</v>
      </c>
      <c r="C24" s="111">
        <v>0.58064516129032262</v>
      </c>
      <c r="D24" s="112">
        <v>0.35483870967741937</v>
      </c>
      <c r="E24" s="113">
        <v>3.2258064516129031E-2</v>
      </c>
      <c r="F24" s="110">
        <v>3.2258064516129031E-2</v>
      </c>
      <c r="G24" s="111">
        <v>0.61290322580645162</v>
      </c>
      <c r="H24" s="112">
        <v>0.35483870967741937</v>
      </c>
      <c r="I24" s="113">
        <v>0</v>
      </c>
      <c r="J24" s="110">
        <v>0.16129032258064516</v>
      </c>
      <c r="K24" s="111">
        <v>0.64516129032258063</v>
      </c>
      <c r="L24" s="112">
        <v>0.19354838709677419</v>
      </c>
      <c r="M24" s="113">
        <v>0</v>
      </c>
      <c r="N24" s="110">
        <v>0</v>
      </c>
      <c r="O24" s="111">
        <v>0.58064516129032262</v>
      </c>
      <c r="P24" s="112">
        <v>0.41935483870967744</v>
      </c>
      <c r="Q24" s="113">
        <v>0</v>
      </c>
      <c r="R24" s="122">
        <v>0.58064516129032262</v>
      </c>
      <c r="S24" s="110">
        <v>0.41935483870967744</v>
      </c>
      <c r="T24" s="111">
        <v>0</v>
      </c>
      <c r="U24" s="112">
        <v>0</v>
      </c>
      <c r="V24" s="127">
        <v>0</v>
      </c>
      <c r="W24" s="119">
        <v>0.61290322580645162</v>
      </c>
      <c r="X24" s="119">
        <v>0.64516129032258063</v>
      </c>
      <c r="Y24" s="119">
        <v>0.80645161290322576</v>
      </c>
      <c r="Z24" s="119">
        <v>0.58064516129032262</v>
      </c>
      <c r="AA24" s="120">
        <v>1</v>
      </c>
    </row>
    <row r="25" spans="1:27" x14ac:dyDescent="0.2">
      <c r="A25" s="123" t="s">
        <v>234</v>
      </c>
      <c r="B25" s="110">
        <v>1.7241379310344827E-2</v>
      </c>
      <c r="C25" s="111">
        <v>0.45402298850574713</v>
      </c>
      <c r="D25" s="112">
        <v>0.47126436781609193</v>
      </c>
      <c r="E25" s="113">
        <v>5.7471264367816091E-2</v>
      </c>
      <c r="F25" s="110">
        <v>5.7471264367816091E-2</v>
      </c>
      <c r="G25" s="111">
        <v>0.40229885057471265</v>
      </c>
      <c r="H25" s="112">
        <v>0.44252873563218392</v>
      </c>
      <c r="I25" s="113">
        <v>9.7701149425287362E-2</v>
      </c>
      <c r="J25" s="110">
        <v>0.16666666666666666</v>
      </c>
      <c r="K25" s="111">
        <v>0.45402298850574713</v>
      </c>
      <c r="L25" s="112">
        <v>0.35632183908045978</v>
      </c>
      <c r="M25" s="113">
        <v>2.2988505747126436E-2</v>
      </c>
      <c r="N25" s="110">
        <v>4.0229885057471264E-2</v>
      </c>
      <c r="O25" s="111">
        <v>0.47701149425287354</v>
      </c>
      <c r="P25" s="112">
        <v>0.46551724137931033</v>
      </c>
      <c r="Q25" s="113">
        <v>1.7241379310344827E-2</v>
      </c>
      <c r="R25" s="114">
        <v>0.52</v>
      </c>
      <c r="S25" s="115">
        <v>0.373</v>
      </c>
      <c r="T25" s="116">
        <v>6.6000000000000003E-2</v>
      </c>
      <c r="U25" s="117">
        <v>3.3000000000000002E-2</v>
      </c>
      <c r="V25" s="126">
        <v>7.0000000000000001E-3</v>
      </c>
      <c r="W25" s="119">
        <v>0.47126436781609193</v>
      </c>
      <c r="X25" s="119">
        <v>0.45977011494252873</v>
      </c>
      <c r="Y25" s="119">
        <v>0.62068965517241381</v>
      </c>
      <c r="Z25" s="119">
        <v>0.51724137931034475</v>
      </c>
      <c r="AA25" s="120">
        <v>0.89300000000000002</v>
      </c>
    </row>
    <row r="26" spans="1:27" x14ac:dyDescent="0.2">
      <c r="A26" s="24" t="s">
        <v>118</v>
      </c>
      <c r="B26" s="110">
        <v>4.5977011494252873E-2</v>
      </c>
      <c r="C26" s="111">
        <v>0.51724137931034486</v>
      </c>
      <c r="D26" s="112">
        <v>0.39080459770114945</v>
      </c>
      <c r="E26" s="113">
        <v>4.5977011494252873E-2</v>
      </c>
      <c r="F26" s="110">
        <v>2.2988505747126436E-2</v>
      </c>
      <c r="G26" s="111">
        <v>0.50574712643678166</v>
      </c>
      <c r="H26" s="112">
        <v>0.40229885057471265</v>
      </c>
      <c r="I26" s="113">
        <v>6.8965517241379309E-2</v>
      </c>
      <c r="J26" s="110">
        <v>0.16091954022988506</v>
      </c>
      <c r="K26" s="111">
        <v>0.51724137931034486</v>
      </c>
      <c r="L26" s="112">
        <v>0.2988505747126437</v>
      </c>
      <c r="M26" s="113">
        <v>2.2988505747126436E-2</v>
      </c>
      <c r="N26" s="110">
        <v>5.7471264367816091E-2</v>
      </c>
      <c r="O26" s="111">
        <v>0.45977011494252873</v>
      </c>
      <c r="P26" s="112">
        <v>0.47126436781609193</v>
      </c>
      <c r="Q26" s="113">
        <v>1.1494252873563218E-2</v>
      </c>
      <c r="R26" s="114">
        <v>0.6</v>
      </c>
      <c r="S26" s="115">
        <v>0.34200000000000003</v>
      </c>
      <c r="T26" s="116">
        <v>8.0000000000000002E-3</v>
      </c>
      <c r="U26" s="117">
        <v>0.05</v>
      </c>
      <c r="V26" s="126">
        <v>0</v>
      </c>
      <c r="W26" s="119">
        <v>0.56321839080459779</v>
      </c>
      <c r="X26" s="119">
        <v>0.52873563218390807</v>
      </c>
      <c r="Y26" s="119">
        <v>0.67816091954022995</v>
      </c>
      <c r="Z26" s="119">
        <v>0.51724137931034486</v>
      </c>
      <c r="AA26" s="120">
        <v>0.94199999999999995</v>
      </c>
    </row>
    <row r="27" spans="1:27" x14ac:dyDescent="0.2">
      <c r="A27" s="24" t="s">
        <v>117</v>
      </c>
      <c r="B27" s="110">
        <v>0</v>
      </c>
      <c r="C27" s="111">
        <v>0.30519480519480519</v>
      </c>
      <c r="D27" s="112">
        <v>0.62987012987012991</v>
      </c>
      <c r="E27" s="113">
        <v>6.4935064935064929E-2</v>
      </c>
      <c r="F27" s="110">
        <v>6.4935064935064939E-3</v>
      </c>
      <c r="G27" s="111">
        <v>0.34415584415584416</v>
      </c>
      <c r="H27" s="112">
        <v>0.5714285714285714</v>
      </c>
      <c r="I27" s="113">
        <v>7.792207792207792E-2</v>
      </c>
      <c r="J27" s="110">
        <v>5.844155844155844E-2</v>
      </c>
      <c r="K27" s="111">
        <v>0.37662337662337664</v>
      </c>
      <c r="L27" s="112">
        <v>0.53246753246753242</v>
      </c>
      <c r="M27" s="113">
        <v>3.2467532467532464E-2</v>
      </c>
      <c r="N27" s="110">
        <v>6.4935064935064939E-3</v>
      </c>
      <c r="O27" s="111">
        <v>0.24025974025974026</v>
      </c>
      <c r="P27" s="112">
        <v>0.68831168831168832</v>
      </c>
      <c r="Q27" s="113">
        <v>6.4935064935064929E-2</v>
      </c>
      <c r="R27" s="114">
        <v>0.371</v>
      </c>
      <c r="S27" s="115">
        <v>0.45500000000000002</v>
      </c>
      <c r="T27" s="116">
        <v>0.124</v>
      </c>
      <c r="U27" s="117">
        <v>4.4999999999999998E-2</v>
      </c>
      <c r="V27" s="126">
        <v>4.0000000000000001E-3</v>
      </c>
      <c r="W27" s="119">
        <v>0.30519480519480519</v>
      </c>
      <c r="X27" s="119">
        <v>0.35064935064935066</v>
      </c>
      <c r="Y27" s="119">
        <v>0.4350649350649351</v>
      </c>
      <c r="Z27" s="119">
        <v>0.24675324675324675</v>
      </c>
      <c r="AA27" s="120">
        <v>0.82600000000000007</v>
      </c>
    </row>
    <row r="28" spans="1:27" x14ac:dyDescent="0.2">
      <c r="A28" s="24" t="s">
        <v>125</v>
      </c>
      <c r="B28" s="110">
        <v>1.7241379310344827E-2</v>
      </c>
      <c r="C28" s="111">
        <v>0.45402298850574713</v>
      </c>
      <c r="D28" s="112">
        <v>0.47126436781609193</v>
      </c>
      <c r="E28" s="113">
        <v>5.7471264367816091E-2</v>
      </c>
      <c r="F28" s="110">
        <v>5.7471264367816091E-2</v>
      </c>
      <c r="G28" s="111">
        <v>0.40229885057471265</v>
      </c>
      <c r="H28" s="112">
        <v>0.44252873563218392</v>
      </c>
      <c r="I28" s="113">
        <v>9.7701149425287362E-2</v>
      </c>
      <c r="J28" s="110">
        <v>0.16666666666666666</v>
      </c>
      <c r="K28" s="111">
        <v>0.45402298850574713</v>
      </c>
      <c r="L28" s="112">
        <v>0.35632183908045978</v>
      </c>
      <c r="M28" s="113">
        <v>2.2988505747126436E-2</v>
      </c>
      <c r="N28" s="110">
        <v>4.0229885057471264E-2</v>
      </c>
      <c r="O28" s="111">
        <v>0.47701149425287354</v>
      </c>
      <c r="P28" s="112">
        <v>0.46551724137931033</v>
      </c>
      <c r="Q28" s="113">
        <v>1.7241379310344827E-2</v>
      </c>
      <c r="R28" s="122">
        <v>0.43103448275862066</v>
      </c>
      <c r="S28" s="110">
        <v>0.39655172413793105</v>
      </c>
      <c r="T28" s="111">
        <v>0.10919540229885058</v>
      </c>
      <c r="U28" s="112">
        <v>4.5977011494252873E-2</v>
      </c>
      <c r="V28" s="127">
        <v>1.7241379310344827E-2</v>
      </c>
      <c r="W28" s="119">
        <v>0.47126436781609193</v>
      </c>
      <c r="X28" s="119">
        <v>0.45977011494252873</v>
      </c>
      <c r="Y28" s="119">
        <v>0.62068965517241381</v>
      </c>
      <c r="Z28" s="119">
        <v>0.51724137931034475</v>
      </c>
      <c r="AA28" s="120">
        <v>0.82758620689655171</v>
      </c>
    </row>
    <row r="29" spans="1:27" x14ac:dyDescent="0.2">
      <c r="A29" s="24" t="s">
        <v>111</v>
      </c>
      <c r="B29" s="110">
        <v>2.564102564102564E-2</v>
      </c>
      <c r="C29" s="111">
        <v>0.35897435897435898</v>
      </c>
      <c r="D29" s="112">
        <v>0.5641025641025641</v>
      </c>
      <c r="E29" s="113">
        <v>5.128205128205128E-2</v>
      </c>
      <c r="F29" s="110">
        <v>2.564102564102564E-2</v>
      </c>
      <c r="G29" s="111">
        <v>0.51282051282051277</v>
      </c>
      <c r="H29" s="112">
        <v>0.41025641025641024</v>
      </c>
      <c r="I29" s="113">
        <v>5.128205128205128E-2</v>
      </c>
      <c r="J29" s="110">
        <v>0.16666666666666666</v>
      </c>
      <c r="K29" s="111">
        <v>0.58974358974358976</v>
      </c>
      <c r="L29" s="112">
        <v>0.21794871794871795</v>
      </c>
      <c r="M29" s="113">
        <v>2.564102564102564E-2</v>
      </c>
      <c r="N29" s="110">
        <v>2.564102564102564E-2</v>
      </c>
      <c r="O29" s="111">
        <v>0.57692307692307687</v>
      </c>
      <c r="P29" s="112">
        <v>0.37179487179487181</v>
      </c>
      <c r="Q29" s="113">
        <v>2.564102564102564E-2</v>
      </c>
      <c r="R29" s="114">
        <v>0.437</v>
      </c>
      <c r="S29" s="115">
        <v>0.41399999999999998</v>
      </c>
      <c r="T29" s="116">
        <v>0.115</v>
      </c>
      <c r="U29" s="117">
        <v>2.3E-2</v>
      </c>
      <c r="V29" s="126">
        <v>1.0999999999999999E-2</v>
      </c>
      <c r="W29" s="119">
        <v>0.38461538461538464</v>
      </c>
      <c r="X29" s="119">
        <v>0.53846153846153844</v>
      </c>
      <c r="Y29" s="119">
        <v>0.75641025641025639</v>
      </c>
      <c r="Z29" s="119">
        <v>0.60256410256410253</v>
      </c>
      <c r="AA29" s="120">
        <v>0.85099999999999998</v>
      </c>
    </row>
    <row r="30" spans="1:27" ht="15.75" x14ac:dyDescent="0.25">
      <c r="A30" s="25" t="s">
        <v>233</v>
      </c>
      <c r="B30" s="119">
        <v>1.5346552061162115E-2</v>
      </c>
      <c r="C30" s="119">
        <v>0.44461471081057269</v>
      </c>
      <c r="D30" s="119">
        <v>0.48486911915080683</v>
      </c>
      <c r="E30" s="119">
        <v>5.5169617977458334E-2</v>
      </c>
      <c r="F30" s="119">
        <v>5.4407563904632965E-2</v>
      </c>
      <c r="G30" s="119">
        <v>0.46625496166668517</v>
      </c>
      <c r="H30" s="119">
        <v>0.4336659055136361</v>
      </c>
      <c r="I30" s="119">
        <v>4.5671568915045889E-2</v>
      </c>
      <c r="J30" s="119">
        <v>0.12328632935911447</v>
      </c>
      <c r="K30" s="119">
        <v>0.53532615767402147</v>
      </c>
      <c r="L30" s="119">
        <v>0.31737781908363838</v>
      </c>
      <c r="M30" s="119">
        <v>2.4009693883225613E-2</v>
      </c>
      <c r="N30" s="119">
        <v>3.1379074512330393E-2</v>
      </c>
      <c r="O30" s="119">
        <v>0.48295256342584664</v>
      </c>
      <c r="P30" s="119">
        <v>0.46333633619277781</v>
      </c>
      <c r="Q30" s="119">
        <v>2.2332025869045164E-2</v>
      </c>
      <c r="R30" s="119">
        <v>0.44602011967038596</v>
      </c>
      <c r="S30" s="119">
        <v>0.42883187774318271</v>
      </c>
      <c r="T30" s="119">
        <v>8.3432610773558194E-2</v>
      </c>
      <c r="U30" s="119">
        <v>3.0707912944784119E-2</v>
      </c>
      <c r="V30" s="119">
        <v>1.0882478868088928E-2</v>
      </c>
      <c r="W30" s="119">
        <v>0.45996126287173489</v>
      </c>
      <c r="X30" s="119">
        <v>0.52066252557131809</v>
      </c>
      <c r="Y30" s="119">
        <v>0.65861248703313624</v>
      </c>
      <c r="Z30" s="119">
        <v>0.51433163793817704</v>
      </c>
      <c r="AA30" s="119">
        <v>0.87485199741356878</v>
      </c>
    </row>
    <row r="31" spans="1:27" x14ac:dyDescent="0.2">
      <c r="A31" s="125"/>
    </row>
    <row r="32" spans="1:27" x14ac:dyDescent="0.2">
      <c r="A32" s="125"/>
    </row>
    <row r="33" spans="1:1" x14ac:dyDescent="0.2">
      <c r="A33" s="125"/>
    </row>
    <row r="34" spans="1:1" x14ac:dyDescent="0.2">
      <c r="A34" s="125"/>
    </row>
    <row r="35" spans="1:1" x14ac:dyDescent="0.2">
      <c r="A35" s="125"/>
    </row>
    <row r="36" spans="1:1" x14ac:dyDescent="0.2">
      <c r="A36" s="125"/>
    </row>
    <row r="37" spans="1:1" x14ac:dyDescent="0.2">
      <c r="A37" s="125"/>
    </row>
    <row r="38" spans="1:1" x14ac:dyDescent="0.2">
      <c r="A38" s="125"/>
    </row>
    <row r="39" spans="1:1" x14ac:dyDescent="0.2">
      <c r="A39" s="125"/>
    </row>
    <row r="40" spans="1:1" x14ac:dyDescent="0.2">
      <c r="A40" s="125"/>
    </row>
    <row r="41" spans="1:1" x14ac:dyDescent="0.2">
      <c r="A41" s="125"/>
    </row>
    <row r="42" spans="1:1" x14ac:dyDescent="0.2">
      <c r="A42" s="125"/>
    </row>
    <row r="43" spans="1:1" x14ac:dyDescent="0.2">
      <c r="A43" s="125"/>
    </row>
    <row r="44" spans="1:1" x14ac:dyDescent="0.2">
      <c r="A44" s="125"/>
    </row>
    <row r="45" spans="1:1" x14ac:dyDescent="0.2">
      <c r="A45" s="125"/>
    </row>
    <row r="46" spans="1:1" x14ac:dyDescent="0.2">
      <c r="A46" s="125"/>
    </row>
    <row r="47" spans="1:1" x14ac:dyDescent="0.2">
      <c r="A47" s="125"/>
    </row>
    <row r="48" spans="1:1" x14ac:dyDescent="0.2">
      <c r="A48" s="125"/>
    </row>
    <row r="49" spans="1:1" x14ac:dyDescent="0.2">
      <c r="A49" s="125"/>
    </row>
    <row r="50" spans="1:1" x14ac:dyDescent="0.2">
      <c r="A50" s="125"/>
    </row>
    <row r="51" spans="1:1" x14ac:dyDescent="0.2">
      <c r="A51" s="125"/>
    </row>
    <row r="52" spans="1:1" x14ac:dyDescent="0.2">
      <c r="A52" s="125"/>
    </row>
    <row r="53" spans="1:1" x14ac:dyDescent="0.2">
      <c r="A53" s="125"/>
    </row>
    <row r="54" spans="1:1" x14ac:dyDescent="0.2">
      <c r="A54" s="125"/>
    </row>
    <row r="55" spans="1:1" x14ac:dyDescent="0.2">
      <c r="A55" s="125"/>
    </row>
    <row r="56" spans="1:1" x14ac:dyDescent="0.2">
      <c r="A56" s="125"/>
    </row>
    <row r="57" spans="1:1" x14ac:dyDescent="0.2">
      <c r="A57" s="125"/>
    </row>
    <row r="58" spans="1:1" x14ac:dyDescent="0.2">
      <c r="A58" s="125"/>
    </row>
    <row r="59" spans="1:1" x14ac:dyDescent="0.2">
      <c r="A59" s="125"/>
    </row>
    <row r="60" spans="1:1" x14ac:dyDescent="0.2">
      <c r="A60" s="125"/>
    </row>
    <row r="61" spans="1:1" x14ac:dyDescent="0.2">
      <c r="A61" s="125"/>
    </row>
    <row r="62" spans="1:1" x14ac:dyDescent="0.2">
      <c r="A62" s="125"/>
    </row>
    <row r="63" spans="1:1" x14ac:dyDescent="0.2">
      <c r="A63" s="125"/>
    </row>
    <row r="64" spans="1:1" x14ac:dyDescent="0.2">
      <c r="A64" s="125"/>
    </row>
    <row r="65" spans="1:1" x14ac:dyDescent="0.2">
      <c r="A65" s="125"/>
    </row>
    <row r="66" spans="1:1" x14ac:dyDescent="0.2">
      <c r="A66" s="125"/>
    </row>
    <row r="67" spans="1:1" x14ac:dyDescent="0.2">
      <c r="A67" s="125"/>
    </row>
    <row r="68" spans="1:1" x14ac:dyDescent="0.2">
      <c r="A68" s="125"/>
    </row>
    <row r="69" spans="1:1" x14ac:dyDescent="0.2">
      <c r="A69" s="125"/>
    </row>
    <row r="70" spans="1:1" x14ac:dyDescent="0.2">
      <c r="A70" s="125"/>
    </row>
    <row r="71" spans="1:1" x14ac:dyDescent="0.2">
      <c r="A71" s="125"/>
    </row>
    <row r="72" spans="1:1" x14ac:dyDescent="0.2">
      <c r="A72" s="125"/>
    </row>
    <row r="73" spans="1:1" x14ac:dyDescent="0.2">
      <c r="A73" s="125"/>
    </row>
    <row r="74" spans="1:1" x14ac:dyDescent="0.2">
      <c r="A74" s="125"/>
    </row>
    <row r="75" spans="1:1" x14ac:dyDescent="0.2">
      <c r="A75" s="125"/>
    </row>
    <row r="76" spans="1:1" x14ac:dyDescent="0.2">
      <c r="A76" s="125"/>
    </row>
    <row r="77" spans="1:1" x14ac:dyDescent="0.2">
      <c r="A77" s="125"/>
    </row>
    <row r="78" spans="1:1" x14ac:dyDescent="0.2">
      <c r="A78" s="125"/>
    </row>
    <row r="79" spans="1:1" x14ac:dyDescent="0.2">
      <c r="A79" s="125"/>
    </row>
  </sheetData>
  <mergeCells count="16">
    <mergeCell ref="R2:V2"/>
    <mergeCell ref="R3:V3"/>
    <mergeCell ref="B4:E4"/>
    <mergeCell ref="F4:I4"/>
    <mergeCell ref="J4:M4"/>
    <mergeCell ref="N4:Q4"/>
    <mergeCell ref="A2:A5"/>
    <mergeCell ref="B2:E3"/>
    <mergeCell ref="F2:I3"/>
    <mergeCell ref="J2:M3"/>
    <mergeCell ref="N2:Q3"/>
    <mergeCell ref="B1:E1"/>
    <mergeCell ref="F1:I1"/>
    <mergeCell ref="J1:M1"/>
    <mergeCell ref="N1:Q1"/>
    <mergeCell ref="R1:V1"/>
  </mergeCells>
  <conditionalFormatting sqref="B6:E29">
    <cfRule type="cellIs" dxfId="32" priority="6" stopIfTrue="1" operator="equal">
      <formula>0</formula>
    </cfRule>
  </conditionalFormatting>
  <conditionalFormatting sqref="F6:I29">
    <cfRule type="cellIs" dxfId="31" priority="5" stopIfTrue="1" operator="equal">
      <formula>0</formula>
    </cfRule>
  </conditionalFormatting>
  <conditionalFormatting sqref="J6:M29">
    <cfRule type="cellIs" dxfId="30" priority="4" stopIfTrue="1" operator="equal">
      <formula>0</formula>
    </cfRule>
  </conditionalFormatting>
  <conditionalFormatting sqref="N6:Q29">
    <cfRule type="cellIs" dxfId="29" priority="3" stopIfTrue="1" operator="equal">
      <formula>0</formula>
    </cfRule>
  </conditionalFormatting>
  <conditionalFormatting sqref="S28:U28 S17:U21 S15:U15 S23:U24 S8:U12">
    <cfRule type="cellIs" dxfId="28" priority="2" stopIfTrue="1" operator="equal">
      <formula>0</formula>
    </cfRule>
  </conditionalFormatting>
  <conditionalFormatting sqref="V28 V17:V21 V15 V23:V24 V8:V12">
    <cfRule type="cellIs" dxfId="27" priority="1" stopIfTrue="1" operator="equal">
      <formula>0</formula>
    </cfRule>
  </conditionalFormatting>
  <pageMargins left="0.7" right="0.7" top="0.75" bottom="0.75" header="0.3" footer="0.3"/>
  <pageSetup orientation="portrait" horizontalDpi="1200" verticalDpi="12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A16" workbookViewId="0">
      <selection activeCell="U34" sqref="U34"/>
    </sheetView>
  </sheetViews>
  <sheetFormatPr baseColWidth="10" defaultColWidth="9.28515625" defaultRowHeight="12.75" x14ac:dyDescent="0.2"/>
  <cols>
    <col min="1" max="1" width="31" style="92" bestFit="1" customWidth="1"/>
    <col min="2" max="2" width="3.7109375" style="92" bestFit="1" customWidth="1"/>
    <col min="3" max="5" width="4.7109375" style="92" bestFit="1" customWidth="1"/>
    <col min="6" max="6" width="4.42578125" style="92" bestFit="1" customWidth="1"/>
    <col min="7" max="8" width="4.7109375" style="92" bestFit="1" customWidth="1"/>
    <col min="9" max="9" width="4.42578125" style="92" bestFit="1" customWidth="1"/>
    <col min="10" max="12" width="4.7109375" style="92" bestFit="1" customWidth="1"/>
    <col min="13" max="13" width="3.7109375" style="92" bestFit="1" customWidth="1"/>
    <col min="14" max="14" width="4.42578125" style="92" bestFit="1" customWidth="1"/>
    <col min="15" max="16" width="4.7109375" style="92" bestFit="1" customWidth="1"/>
    <col min="17" max="17" width="3.7109375" style="92" bestFit="1" customWidth="1"/>
    <col min="18" max="20" width="4.7109375" style="92" bestFit="1" customWidth="1"/>
    <col min="21" max="21" width="4.42578125" style="92" bestFit="1" customWidth="1"/>
    <col min="22" max="22" width="3.7109375" style="92" bestFit="1" customWidth="1"/>
    <col min="23" max="26" width="4.7109375" style="92" bestFit="1" customWidth="1"/>
    <col min="27" max="27" width="6.28515625" style="92" bestFit="1" customWidth="1"/>
    <col min="28" max="16384" width="9.28515625" style="92"/>
  </cols>
  <sheetData>
    <row r="1" spans="1:27" ht="24.95" customHeight="1" x14ac:dyDescent="0.2">
      <c r="A1" s="183" t="s">
        <v>83</v>
      </c>
      <c r="B1" s="181" t="s">
        <v>86</v>
      </c>
      <c r="C1" s="182"/>
      <c r="D1" s="182"/>
      <c r="E1" s="182"/>
      <c r="F1" s="181" t="s">
        <v>86</v>
      </c>
      <c r="G1" s="182"/>
      <c r="H1" s="182"/>
      <c r="I1" s="182"/>
      <c r="J1" s="181" t="s">
        <v>86</v>
      </c>
      <c r="K1" s="182"/>
      <c r="L1" s="182"/>
      <c r="M1" s="182"/>
      <c r="N1" s="181" t="s">
        <v>86</v>
      </c>
      <c r="O1" s="182"/>
      <c r="P1" s="182"/>
      <c r="Q1" s="182"/>
      <c r="R1" s="181" t="s">
        <v>86</v>
      </c>
      <c r="S1" s="182"/>
      <c r="T1" s="182"/>
      <c r="U1" s="182"/>
      <c r="V1" s="182"/>
    </row>
    <row r="2" spans="1:27" ht="24.95" customHeight="1" x14ac:dyDescent="0.2">
      <c r="A2" s="183" t="s">
        <v>92</v>
      </c>
      <c r="B2" s="93" t="s">
        <v>93</v>
      </c>
      <c r="C2" s="93" t="s">
        <v>94</v>
      </c>
      <c r="D2" s="93" t="s">
        <v>95</v>
      </c>
      <c r="E2" s="93" t="s">
        <v>96</v>
      </c>
      <c r="F2" s="93" t="s">
        <v>93</v>
      </c>
      <c r="G2" s="93" t="s">
        <v>94</v>
      </c>
      <c r="H2" s="93" t="s">
        <v>95</v>
      </c>
      <c r="I2" s="93" t="s">
        <v>96</v>
      </c>
      <c r="J2" s="93" t="s">
        <v>93</v>
      </c>
      <c r="K2" s="93" t="s">
        <v>94</v>
      </c>
      <c r="L2" s="93" t="s">
        <v>95</v>
      </c>
      <c r="M2" s="93" t="s">
        <v>96</v>
      </c>
      <c r="N2" s="93" t="s">
        <v>93</v>
      </c>
      <c r="O2" s="93" t="s">
        <v>94</v>
      </c>
      <c r="P2" s="93" t="s">
        <v>95</v>
      </c>
      <c r="Q2" s="93" t="s">
        <v>96</v>
      </c>
      <c r="R2" s="93" t="s">
        <v>100</v>
      </c>
      <c r="S2" s="93" t="s">
        <v>101</v>
      </c>
      <c r="T2" s="93" t="s">
        <v>102</v>
      </c>
      <c r="U2" s="93" t="s">
        <v>103</v>
      </c>
      <c r="V2" s="93" t="s">
        <v>104</v>
      </c>
      <c r="W2" s="141" t="s">
        <v>248</v>
      </c>
      <c r="X2" s="141" t="s">
        <v>248</v>
      </c>
      <c r="Y2" s="141" t="s">
        <v>249</v>
      </c>
      <c r="Z2" s="141" t="s">
        <v>249</v>
      </c>
      <c r="AA2" s="141" t="s">
        <v>250</v>
      </c>
    </row>
    <row r="3" spans="1:27" ht="24.95" customHeight="1" x14ac:dyDescent="0.2">
      <c r="A3" s="101" t="s">
        <v>106</v>
      </c>
      <c r="B3" s="95">
        <v>0</v>
      </c>
      <c r="C3" s="95">
        <v>0.26</v>
      </c>
      <c r="D3" s="95">
        <v>0.65</v>
      </c>
      <c r="E3" s="95">
        <v>0.09</v>
      </c>
      <c r="F3" s="153">
        <v>7.0000000000000007E-2</v>
      </c>
      <c r="G3" s="153">
        <v>0.38</v>
      </c>
      <c r="H3" s="153">
        <v>0.54</v>
      </c>
      <c r="I3" s="153">
        <v>0.01</v>
      </c>
      <c r="J3" s="95">
        <v>0.09</v>
      </c>
      <c r="K3" s="95">
        <v>0.54</v>
      </c>
      <c r="L3" s="95">
        <v>0.33</v>
      </c>
      <c r="M3" s="95">
        <v>0.04</v>
      </c>
      <c r="N3" s="95">
        <v>7.0000000000000007E-2</v>
      </c>
      <c r="O3" s="95">
        <v>0.61</v>
      </c>
      <c r="P3" s="95">
        <v>0.3</v>
      </c>
      <c r="Q3" s="95">
        <v>0.01</v>
      </c>
      <c r="R3" s="95">
        <v>0.3</v>
      </c>
      <c r="S3" s="95">
        <v>0.33</v>
      </c>
      <c r="T3" s="95">
        <v>0.28000000000000003</v>
      </c>
      <c r="U3" s="95">
        <v>7.0000000000000007E-2</v>
      </c>
      <c r="V3" s="95">
        <v>0.01</v>
      </c>
      <c r="W3" s="129">
        <v>0.26</v>
      </c>
      <c r="X3" s="129">
        <v>0.45</v>
      </c>
      <c r="Y3" s="129">
        <v>0.63</v>
      </c>
      <c r="Z3" s="129">
        <v>0.67999999999999994</v>
      </c>
      <c r="AA3" s="128">
        <v>0.63</v>
      </c>
    </row>
    <row r="4" spans="1:27" ht="24.95" customHeight="1" x14ac:dyDescent="0.2">
      <c r="A4" s="101" t="s">
        <v>107</v>
      </c>
      <c r="B4" s="95">
        <v>0</v>
      </c>
      <c r="C4" s="95">
        <v>0.3</v>
      </c>
      <c r="D4" s="95">
        <v>0.62</v>
      </c>
      <c r="E4" s="95">
        <v>0.08</v>
      </c>
      <c r="F4" s="153">
        <v>0.04</v>
      </c>
      <c r="G4" s="153">
        <v>0.42</v>
      </c>
      <c r="H4" s="153">
        <v>0.51</v>
      </c>
      <c r="I4" s="153">
        <v>0.03</v>
      </c>
      <c r="J4" s="95">
        <v>7.0000000000000007E-2</v>
      </c>
      <c r="K4" s="95">
        <v>0.51</v>
      </c>
      <c r="L4" s="95">
        <v>0.42</v>
      </c>
      <c r="M4" s="95">
        <v>0</v>
      </c>
      <c r="N4" s="95">
        <v>0.01</v>
      </c>
      <c r="O4" s="95">
        <v>0.61</v>
      </c>
      <c r="P4" s="95">
        <v>0.35</v>
      </c>
      <c r="Q4" s="95">
        <v>0.03</v>
      </c>
      <c r="R4" s="95">
        <v>0.23</v>
      </c>
      <c r="S4" s="95">
        <v>0.35</v>
      </c>
      <c r="T4" s="95">
        <v>0.27</v>
      </c>
      <c r="U4" s="95">
        <v>0.13</v>
      </c>
      <c r="V4" s="95">
        <v>0.03</v>
      </c>
      <c r="W4" s="129">
        <v>0.3</v>
      </c>
      <c r="X4" s="129">
        <v>0.45999999999999996</v>
      </c>
      <c r="Y4" s="129">
        <v>0.58000000000000007</v>
      </c>
      <c r="Z4" s="129">
        <v>0.62</v>
      </c>
      <c r="AA4" s="128">
        <v>0.57999999999999996</v>
      </c>
    </row>
    <row r="5" spans="1:27" ht="24.95" customHeight="1" x14ac:dyDescent="0.2">
      <c r="A5" s="101" t="s">
        <v>109</v>
      </c>
      <c r="B5" s="95">
        <v>0</v>
      </c>
      <c r="C5" s="95">
        <v>0.26</v>
      </c>
      <c r="D5" s="95">
        <v>0.6</v>
      </c>
      <c r="E5" s="95">
        <v>0.15</v>
      </c>
      <c r="F5" s="153">
        <v>0.09</v>
      </c>
      <c r="G5" s="153">
        <v>0.36</v>
      </c>
      <c r="H5" s="153">
        <v>0.52</v>
      </c>
      <c r="I5" s="153">
        <v>0.03</v>
      </c>
      <c r="J5" s="95">
        <v>0.08</v>
      </c>
      <c r="K5" s="95">
        <v>0.39</v>
      </c>
      <c r="L5" s="95">
        <v>0.49</v>
      </c>
      <c r="M5" s="95">
        <v>0.03</v>
      </c>
      <c r="N5" s="95">
        <v>0.04</v>
      </c>
      <c r="O5" s="95">
        <v>0.54</v>
      </c>
      <c r="P5" s="95">
        <v>0.4</v>
      </c>
      <c r="Q5" s="95">
        <v>0.01</v>
      </c>
      <c r="R5" s="95">
        <v>0.3</v>
      </c>
      <c r="S5" s="95">
        <v>0.37</v>
      </c>
      <c r="T5" s="95">
        <v>0.25</v>
      </c>
      <c r="U5" s="95">
        <v>7.0000000000000007E-2</v>
      </c>
      <c r="V5" s="95">
        <v>0.01</v>
      </c>
      <c r="W5" s="129">
        <v>0.26</v>
      </c>
      <c r="X5" s="129">
        <v>0.44999999999999996</v>
      </c>
      <c r="Y5" s="129">
        <v>0.47000000000000003</v>
      </c>
      <c r="Z5" s="129">
        <v>0.58000000000000007</v>
      </c>
      <c r="AA5" s="128">
        <v>0.66999999999999993</v>
      </c>
    </row>
    <row r="6" spans="1:27" ht="24.95" customHeight="1" x14ac:dyDescent="0.2">
      <c r="A6" s="101" t="s">
        <v>110</v>
      </c>
      <c r="B6" s="95">
        <v>0</v>
      </c>
      <c r="C6" s="95">
        <v>0.28999999999999998</v>
      </c>
      <c r="D6" s="95">
        <v>0.61</v>
      </c>
      <c r="E6" s="95">
        <v>0.1</v>
      </c>
      <c r="F6" s="153">
        <v>0.08</v>
      </c>
      <c r="G6" s="153">
        <v>0.35</v>
      </c>
      <c r="H6" s="153">
        <v>0.56999999999999995</v>
      </c>
      <c r="I6" s="153">
        <v>0</v>
      </c>
      <c r="J6" s="95">
        <v>0.18</v>
      </c>
      <c r="K6" s="95">
        <v>0.53</v>
      </c>
      <c r="L6" s="95">
        <v>0.28999999999999998</v>
      </c>
      <c r="M6" s="95">
        <v>0</v>
      </c>
      <c r="N6" s="95">
        <v>0.18</v>
      </c>
      <c r="O6" s="95">
        <v>0.55000000000000004</v>
      </c>
      <c r="P6" s="95">
        <v>0.27</v>
      </c>
      <c r="Q6" s="95">
        <v>0</v>
      </c>
      <c r="R6" s="95">
        <v>0.37</v>
      </c>
      <c r="S6" s="95">
        <v>0.43</v>
      </c>
      <c r="T6" s="95">
        <v>0.14000000000000001</v>
      </c>
      <c r="U6" s="95">
        <v>0.06</v>
      </c>
      <c r="V6" s="95">
        <v>0</v>
      </c>
      <c r="W6" s="129">
        <v>0.28999999999999998</v>
      </c>
      <c r="X6" s="129">
        <v>0.43</v>
      </c>
      <c r="Y6" s="129">
        <v>0.71</v>
      </c>
      <c r="Z6" s="129">
        <v>0.73</v>
      </c>
      <c r="AA6" s="128">
        <v>0.8</v>
      </c>
    </row>
    <row r="7" spans="1:27" ht="24.95" customHeight="1" x14ac:dyDescent="0.2">
      <c r="A7" s="101" t="s">
        <v>111</v>
      </c>
      <c r="B7" s="95">
        <v>0</v>
      </c>
      <c r="C7" s="95">
        <v>0.21</v>
      </c>
      <c r="D7" s="95">
        <v>0.61</v>
      </c>
      <c r="E7" s="95">
        <v>0.18</v>
      </c>
      <c r="F7" s="153">
        <v>0.08</v>
      </c>
      <c r="G7" s="153">
        <v>0.38</v>
      </c>
      <c r="H7" s="153">
        <v>0.54</v>
      </c>
      <c r="I7" s="153">
        <v>0.01</v>
      </c>
      <c r="J7" s="95">
        <v>0.13</v>
      </c>
      <c r="K7" s="95">
        <v>0.49</v>
      </c>
      <c r="L7" s="95">
        <v>0.34</v>
      </c>
      <c r="M7" s="95">
        <v>0.05</v>
      </c>
      <c r="N7" s="95">
        <v>0.1</v>
      </c>
      <c r="O7" s="95">
        <v>0.53</v>
      </c>
      <c r="P7" s="95">
        <v>0.38</v>
      </c>
      <c r="Q7" s="95">
        <v>0</v>
      </c>
      <c r="R7" s="95">
        <v>0.28999999999999998</v>
      </c>
      <c r="S7" s="95">
        <v>0.3</v>
      </c>
      <c r="T7" s="95">
        <v>0.3</v>
      </c>
      <c r="U7" s="95">
        <v>0.11</v>
      </c>
      <c r="V7" s="95">
        <v>0</v>
      </c>
      <c r="W7" s="129">
        <v>0.21</v>
      </c>
      <c r="X7" s="129">
        <v>0.46</v>
      </c>
      <c r="Y7" s="129">
        <v>0.62</v>
      </c>
      <c r="Z7" s="129">
        <v>0.63</v>
      </c>
      <c r="AA7" s="128">
        <v>0.59</v>
      </c>
    </row>
    <row r="8" spans="1:27" ht="24.95" customHeight="1" x14ac:dyDescent="0.2">
      <c r="A8" s="109" t="s">
        <v>236</v>
      </c>
      <c r="B8" s="95">
        <v>0.01</v>
      </c>
      <c r="C8" s="95">
        <v>0.15</v>
      </c>
      <c r="D8" s="95">
        <v>0.63</v>
      </c>
      <c r="E8" s="95">
        <v>0.22</v>
      </c>
      <c r="F8" s="153">
        <v>0.01</v>
      </c>
      <c r="G8" s="153">
        <v>0.18</v>
      </c>
      <c r="H8" s="153">
        <v>0.66</v>
      </c>
      <c r="I8" s="153">
        <v>0.15</v>
      </c>
      <c r="J8" s="95">
        <v>0.06</v>
      </c>
      <c r="K8" s="95">
        <v>0.4</v>
      </c>
      <c r="L8" s="95">
        <v>0.47</v>
      </c>
      <c r="M8" s="95">
        <v>7.0000000000000007E-2</v>
      </c>
      <c r="N8" s="95">
        <v>0.02</v>
      </c>
      <c r="O8" s="95">
        <v>0.41</v>
      </c>
      <c r="P8" s="95">
        <v>0.5</v>
      </c>
      <c r="Q8" s="95">
        <v>7.0000000000000007E-2</v>
      </c>
      <c r="R8" s="95">
        <v>7.0000000000000007E-2</v>
      </c>
      <c r="S8" s="95">
        <v>0.34</v>
      </c>
      <c r="T8" s="95">
        <v>0.38</v>
      </c>
      <c r="U8" s="95">
        <v>0.17</v>
      </c>
      <c r="V8" s="95">
        <v>0.05</v>
      </c>
      <c r="W8" s="129">
        <v>0.16</v>
      </c>
      <c r="X8" s="129">
        <v>0.19</v>
      </c>
      <c r="Y8" s="129">
        <v>0.46</v>
      </c>
      <c r="Z8" s="129">
        <v>0.43</v>
      </c>
      <c r="AA8" s="128">
        <v>0.41000000000000003</v>
      </c>
    </row>
    <row r="9" spans="1:27" ht="24.95" customHeight="1" x14ac:dyDescent="0.2">
      <c r="A9" s="101" t="s">
        <v>113</v>
      </c>
      <c r="B9" s="95">
        <v>0.02</v>
      </c>
      <c r="C9" s="95">
        <v>0.21</v>
      </c>
      <c r="D9" s="95">
        <v>0.67</v>
      </c>
      <c r="E9" s="95">
        <v>0.09</v>
      </c>
      <c r="F9" s="153">
        <v>0.02</v>
      </c>
      <c r="G9" s="153">
        <v>0.35</v>
      </c>
      <c r="H9" s="153">
        <v>0.57999999999999996</v>
      </c>
      <c r="I9" s="153">
        <v>0.05</v>
      </c>
      <c r="J9" s="95">
        <v>0.09</v>
      </c>
      <c r="K9" s="95">
        <v>0.51</v>
      </c>
      <c r="L9" s="95">
        <v>0.37</v>
      </c>
      <c r="M9" s="95">
        <v>0.02</v>
      </c>
      <c r="N9" s="95">
        <v>0.02</v>
      </c>
      <c r="O9" s="95">
        <v>0.56000000000000005</v>
      </c>
      <c r="P9" s="95">
        <v>0.42</v>
      </c>
      <c r="Q9" s="95">
        <v>0</v>
      </c>
      <c r="R9" s="95">
        <v>0.3</v>
      </c>
      <c r="S9" s="95">
        <v>0.49</v>
      </c>
      <c r="T9" s="95">
        <v>0.12</v>
      </c>
      <c r="U9" s="95">
        <v>0.09</v>
      </c>
      <c r="V9" s="95">
        <v>0</v>
      </c>
      <c r="W9" s="129">
        <v>0.22999999999999998</v>
      </c>
      <c r="X9" s="129">
        <v>0.37</v>
      </c>
      <c r="Y9" s="129">
        <v>0.6</v>
      </c>
      <c r="Z9" s="129">
        <v>0.58000000000000007</v>
      </c>
      <c r="AA9" s="128">
        <v>0.79</v>
      </c>
    </row>
    <row r="10" spans="1:27" ht="24.95" customHeight="1" x14ac:dyDescent="0.2">
      <c r="A10" s="101" t="s">
        <v>114</v>
      </c>
      <c r="B10" s="95">
        <v>0.01</v>
      </c>
      <c r="C10" s="95">
        <v>0.28000000000000003</v>
      </c>
      <c r="D10" s="95">
        <v>0.65</v>
      </c>
      <c r="E10" s="95">
        <v>0.06</v>
      </c>
      <c r="F10" s="153">
        <v>0.06</v>
      </c>
      <c r="G10" s="153">
        <v>0.37</v>
      </c>
      <c r="H10" s="153">
        <v>0.53</v>
      </c>
      <c r="I10" s="153">
        <v>0.03</v>
      </c>
      <c r="J10" s="95">
        <v>0.05</v>
      </c>
      <c r="K10" s="95">
        <v>0.6</v>
      </c>
      <c r="L10" s="95">
        <v>0.33</v>
      </c>
      <c r="M10" s="95">
        <v>0.02</v>
      </c>
      <c r="N10" s="95">
        <v>0.02</v>
      </c>
      <c r="O10" s="95">
        <v>0.52</v>
      </c>
      <c r="P10" s="95">
        <v>0.43</v>
      </c>
      <c r="Q10" s="95">
        <v>0.02</v>
      </c>
      <c r="R10" s="95">
        <v>0.38</v>
      </c>
      <c r="S10" s="95">
        <v>0.36</v>
      </c>
      <c r="T10" s="95">
        <v>0.14000000000000001</v>
      </c>
      <c r="U10" s="95">
        <v>0.12</v>
      </c>
      <c r="V10" s="95">
        <v>0</v>
      </c>
      <c r="W10" s="129">
        <v>0.29000000000000004</v>
      </c>
      <c r="X10" s="129">
        <v>0.43</v>
      </c>
      <c r="Y10" s="129">
        <v>0.65</v>
      </c>
      <c r="Z10" s="129">
        <v>0.54</v>
      </c>
      <c r="AA10" s="128">
        <v>0.74</v>
      </c>
    </row>
    <row r="11" spans="1:27" ht="24.95" customHeight="1" x14ac:dyDescent="0.2">
      <c r="A11" s="101" t="s">
        <v>230</v>
      </c>
      <c r="B11" s="95">
        <v>0</v>
      </c>
      <c r="C11" s="95">
        <v>0.36</v>
      </c>
      <c r="D11" s="95">
        <v>0.56999999999999995</v>
      </c>
      <c r="E11" s="95">
        <v>7.0000000000000007E-2</v>
      </c>
      <c r="F11" s="153">
        <v>0.02</v>
      </c>
      <c r="G11" s="153">
        <v>0.43</v>
      </c>
      <c r="H11" s="153">
        <v>0.52</v>
      </c>
      <c r="I11" s="153">
        <v>0.02</v>
      </c>
      <c r="J11" s="95">
        <v>0.17</v>
      </c>
      <c r="K11" s="95">
        <v>0.45</v>
      </c>
      <c r="L11" s="95">
        <v>0.38</v>
      </c>
      <c r="M11" s="95">
        <v>0</v>
      </c>
      <c r="N11" s="95">
        <v>0</v>
      </c>
      <c r="O11" s="95">
        <v>0.56999999999999995</v>
      </c>
      <c r="P11" s="95">
        <v>0.43</v>
      </c>
      <c r="Q11" s="95">
        <v>0</v>
      </c>
      <c r="R11" s="95">
        <v>0.36</v>
      </c>
      <c r="S11" s="95">
        <v>0.38</v>
      </c>
      <c r="T11" s="95">
        <v>0.21</v>
      </c>
      <c r="U11" s="95">
        <v>0.05</v>
      </c>
      <c r="V11" s="95">
        <v>0</v>
      </c>
      <c r="W11" s="129">
        <v>0.36</v>
      </c>
      <c r="X11" s="129">
        <v>0.45</v>
      </c>
      <c r="Y11" s="129">
        <v>0.62</v>
      </c>
      <c r="Z11" s="129">
        <v>0.56999999999999995</v>
      </c>
      <c r="AA11" s="128">
        <v>0.74</v>
      </c>
    </row>
    <row r="12" spans="1:27" ht="24.95" customHeight="1" x14ac:dyDescent="0.2">
      <c r="A12" s="101" t="s">
        <v>115</v>
      </c>
      <c r="B12" s="95">
        <v>0</v>
      </c>
      <c r="C12" s="95">
        <v>0.45</v>
      </c>
      <c r="D12" s="95">
        <v>0.43</v>
      </c>
      <c r="E12" s="95">
        <v>0.12</v>
      </c>
      <c r="F12" s="153">
        <v>7.0000000000000007E-2</v>
      </c>
      <c r="G12" s="153">
        <v>0.52</v>
      </c>
      <c r="H12" s="153">
        <v>0.4</v>
      </c>
      <c r="I12" s="153">
        <v>0</v>
      </c>
      <c r="J12" s="95">
        <v>0.24</v>
      </c>
      <c r="K12" s="95">
        <v>0.56999999999999995</v>
      </c>
      <c r="L12" s="95">
        <v>0.17</v>
      </c>
      <c r="M12" s="95">
        <v>0.02</v>
      </c>
      <c r="N12" s="95">
        <v>7.0000000000000007E-2</v>
      </c>
      <c r="O12" s="95">
        <v>0.62</v>
      </c>
      <c r="P12" s="95">
        <v>0.31</v>
      </c>
      <c r="Q12" s="95">
        <v>0</v>
      </c>
      <c r="R12" s="95">
        <v>0.4</v>
      </c>
      <c r="S12" s="95">
        <v>0.45</v>
      </c>
      <c r="T12" s="95">
        <v>0.14000000000000001</v>
      </c>
      <c r="U12" s="95">
        <v>0</v>
      </c>
      <c r="V12" s="95">
        <v>0</v>
      </c>
      <c r="W12" s="129">
        <v>0.45</v>
      </c>
      <c r="X12" s="129">
        <v>0.59000000000000008</v>
      </c>
      <c r="Y12" s="129">
        <v>0.80999999999999994</v>
      </c>
      <c r="Z12" s="129">
        <v>0.69</v>
      </c>
      <c r="AA12" s="128">
        <v>0.85000000000000009</v>
      </c>
    </row>
    <row r="13" spans="1:27" ht="24.95" customHeight="1" x14ac:dyDescent="0.2">
      <c r="A13" s="101" t="s">
        <v>235</v>
      </c>
      <c r="B13" s="95">
        <v>0</v>
      </c>
      <c r="C13" s="95">
        <v>0.18</v>
      </c>
      <c r="D13" s="95">
        <v>0.64</v>
      </c>
      <c r="E13" s="95">
        <v>0.17</v>
      </c>
      <c r="F13" s="153">
        <v>0.04</v>
      </c>
      <c r="G13" s="153">
        <v>0.3</v>
      </c>
      <c r="H13" s="153">
        <v>0.61</v>
      </c>
      <c r="I13" s="153">
        <v>0.05</v>
      </c>
      <c r="J13" s="95">
        <v>0.03</v>
      </c>
      <c r="K13" s="95">
        <v>0.34</v>
      </c>
      <c r="L13" s="95">
        <v>0.55000000000000004</v>
      </c>
      <c r="M13" s="95">
        <v>0.08</v>
      </c>
      <c r="N13" s="95">
        <v>0.03</v>
      </c>
      <c r="O13" s="95">
        <v>0.42</v>
      </c>
      <c r="P13" s="95">
        <v>0.51</v>
      </c>
      <c r="Q13" s="95">
        <v>0.04</v>
      </c>
      <c r="R13" s="95">
        <v>0.21</v>
      </c>
      <c r="S13" s="95">
        <v>0.34</v>
      </c>
      <c r="T13" s="95">
        <v>0.25</v>
      </c>
      <c r="U13" s="95">
        <v>0.18</v>
      </c>
      <c r="V13" s="95">
        <v>0.01</v>
      </c>
      <c r="W13" s="129">
        <v>0.18</v>
      </c>
      <c r="X13" s="129">
        <v>0.33999999999999997</v>
      </c>
      <c r="Y13" s="129">
        <v>0.37</v>
      </c>
      <c r="Z13" s="129">
        <v>0.44999999999999996</v>
      </c>
      <c r="AA13" s="128">
        <v>0.55000000000000004</v>
      </c>
    </row>
    <row r="14" spans="1:27" ht="24.95" customHeight="1" x14ac:dyDescent="0.2">
      <c r="A14" s="101" t="s">
        <v>116</v>
      </c>
      <c r="B14" s="95">
        <v>0.02</v>
      </c>
      <c r="C14" s="95">
        <v>0.28999999999999998</v>
      </c>
      <c r="D14" s="95">
        <v>0.6</v>
      </c>
      <c r="E14" s="95">
        <v>0.09</v>
      </c>
      <c r="F14" s="153">
        <v>0.14000000000000001</v>
      </c>
      <c r="G14" s="153">
        <v>0.21</v>
      </c>
      <c r="H14" s="153">
        <v>0.64</v>
      </c>
      <c r="I14" s="153">
        <v>0.02</v>
      </c>
      <c r="J14" s="95">
        <v>0.1</v>
      </c>
      <c r="K14" s="95">
        <v>0.62</v>
      </c>
      <c r="L14" s="95">
        <v>0.28000000000000003</v>
      </c>
      <c r="M14" s="95">
        <v>0</v>
      </c>
      <c r="N14" s="95">
        <v>0.09</v>
      </c>
      <c r="O14" s="95">
        <v>0.56999999999999995</v>
      </c>
      <c r="P14" s="95">
        <v>0.34</v>
      </c>
      <c r="Q14" s="95">
        <v>0</v>
      </c>
      <c r="R14" s="95">
        <v>0.28999999999999998</v>
      </c>
      <c r="S14" s="95">
        <v>0.55000000000000004</v>
      </c>
      <c r="T14" s="95">
        <v>0.12</v>
      </c>
      <c r="U14" s="95">
        <v>0.03</v>
      </c>
      <c r="V14" s="95">
        <v>0</v>
      </c>
      <c r="W14" s="129">
        <v>0.31</v>
      </c>
      <c r="X14" s="129">
        <v>0.35</v>
      </c>
      <c r="Y14" s="129">
        <v>0.72</v>
      </c>
      <c r="Z14" s="129">
        <v>0.65999999999999992</v>
      </c>
      <c r="AA14" s="128">
        <v>0.84000000000000008</v>
      </c>
    </row>
    <row r="15" spans="1:27" ht="24.95" customHeight="1" x14ac:dyDescent="0.2">
      <c r="A15" s="101" t="s">
        <v>117</v>
      </c>
      <c r="B15" s="95">
        <v>0.01</v>
      </c>
      <c r="C15" s="95">
        <v>0.11</v>
      </c>
      <c r="D15" s="95">
        <v>0.66</v>
      </c>
      <c r="E15" s="95">
        <v>0.22</v>
      </c>
      <c r="F15" s="153">
        <v>0.01</v>
      </c>
      <c r="G15" s="153">
        <v>0.22</v>
      </c>
      <c r="H15" s="153">
        <v>0.71</v>
      </c>
      <c r="I15" s="153">
        <v>0.06</v>
      </c>
      <c r="J15" s="95">
        <v>0.03</v>
      </c>
      <c r="K15" s="95">
        <v>0.32</v>
      </c>
      <c r="L15" s="95">
        <v>0.57999999999999996</v>
      </c>
      <c r="M15" s="95">
        <v>7.0000000000000007E-2</v>
      </c>
      <c r="N15" s="95">
        <v>0.01</v>
      </c>
      <c r="O15" s="95">
        <v>0.19</v>
      </c>
      <c r="P15" s="95">
        <v>0.75</v>
      </c>
      <c r="Q15" s="95">
        <v>0.05</v>
      </c>
      <c r="R15" s="95">
        <v>0.13</v>
      </c>
      <c r="S15" s="95">
        <v>0.38</v>
      </c>
      <c r="T15" s="95">
        <v>0.28999999999999998</v>
      </c>
      <c r="U15" s="95">
        <v>0.2</v>
      </c>
      <c r="V15" s="95">
        <v>0.01</v>
      </c>
      <c r="W15" s="129">
        <v>0.12</v>
      </c>
      <c r="X15" s="129">
        <v>0.23</v>
      </c>
      <c r="Y15" s="129">
        <v>0.35</v>
      </c>
      <c r="Z15" s="129">
        <v>0.2</v>
      </c>
      <c r="AA15" s="128">
        <v>0.51</v>
      </c>
    </row>
    <row r="16" spans="1:27" ht="24.95" customHeight="1" x14ac:dyDescent="0.2">
      <c r="A16" s="101" t="s">
        <v>118</v>
      </c>
      <c r="B16" s="95">
        <v>0.02</v>
      </c>
      <c r="C16" s="95">
        <v>0.39</v>
      </c>
      <c r="D16" s="95">
        <v>0.44</v>
      </c>
      <c r="E16" s="95">
        <v>0.16</v>
      </c>
      <c r="F16" s="153">
        <v>0.09</v>
      </c>
      <c r="G16" s="153">
        <v>0.4</v>
      </c>
      <c r="H16" s="153">
        <v>0.47</v>
      </c>
      <c r="I16" s="153">
        <v>0.04</v>
      </c>
      <c r="J16" s="95">
        <v>0.18</v>
      </c>
      <c r="K16" s="95">
        <v>0.49</v>
      </c>
      <c r="L16" s="95">
        <v>0.31</v>
      </c>
      <c r="M16" s="95">
        <v>0.02</v>
      </c>
      <c r="N16" s="95">
        <v>0.05</v>
      </c>
      <c r="O16" s="95">
        <v>0.63</v>
      </c>
      <c r="P16" s="95">
        <v>0.31</v>
      </c>
      <c r="Q16" s="95">
        <v>0.01</v>
      </c>
      <c r="R16" s="95">
        <v>0.43</v>
      </c>
      <c r="S16" s="95">
        <v>0.39</v>
      </c>
      <c r="T16" s="95">
        <v>0.08</v>
      </c>
      <c r="U16" s="95">
        <v>0.09</v>
      </c>
      <c r="V16" s="95">
        <v>0.01</v>
      </c>
      <c r="W16" s="129">
        <v>0.41000000000000003</v>
      </c>
      <c r="X16" s="129">
        <v>0.49</v>
      </c>
      <c r="Y16" s="129">
        <v>0.66999999999999993</v>
      </c>
      <c r="Z16" s="129">
        <v>0.68</v>
      </c>
      <c r="AA16" s="128">
        <v>0.82000000000000006</v>
      </c>
    </row>
    <row r="17" spans="1:27" ht="24.95" customHeight="1" x14ac:dyDescent="0.2">
      <c r="A17" s="101" t="s">
        <v>232</v>
      </c>
      <c r="B17" s="95">
        <v>0</v>
      </c>
      <c r="C17" s="95">
        <v>0.27</v>
      </c>
      <c r="D17" s="95">
        <v>0.54</v>
      </c>
      <c r="E17" s="95">
        <v>0.2</v>
      </c>
      <c r="F17" s="153">
        <v>0.04</v>
      </c>
      <c r="G17" s="153">
        <v>0.35</v>
      </c>
      <c r="H17" s="153">
        <v>0.56000000000000005</v>
      </c>
      <c r="I17" s="153">
        <v>0.05</v>
      </c>
      <c r="J17" s="95">
        <v>0.11</v>
      </c>
      <c r="K17" s="95">
        <v>0.46</v>
      </c>
      <c r="L17" s="95">
        <v>0.41</v>
      </c>
      <c r="M17" s="95">
        <v>0.02</v>
      </c>
      <c r="N17" s="95">
        <v>0.05</v>
      </c>
      <c r="O17" s="95">
        <v>0.54</v>
      </c>
      <c r="P17" s="95">
        <v>0.41</v>
      </c>
      <c r="Q17" s="95">
        <v>0.01</v>
      </c>
      <c r="R17" s="95">
        <v>0.28000000000000003</v>
      </c>
      <c r="S17" s="95">
        <v>0.38</v>
      </c>
      <c r="T17" s="95">
        <v>0.24</v>
      </c>
      <c r="U17" s="95">
        <v>0.08</v>
      </c>
      <c r="V17" s="95">
        <v>0.01</v>
      </c>
      <c r="W17" s="129">
        <v>0.27</v>
      </c>
      <c r="X17" s="129">
        <v>0.38999999999999996</v>
      </c>
      <c r="Y17" s="129">
        <v>0.57000000000000006</v>
      </c>
      <c r="Z17" s="129">
        <v>0.59000000000000008</v>
      </c>
      <c r="AA17" s="128">
        <v>0.66</v>
      </c>
    </row>
    <row r="18" spans="1:27" ht="24.95" customHeight="1" x14ac:dyDescent="0.2">
      <c r="A18" s="101" t="s">
        <v>234</v>
      </c>
      <c r="B18" s="95">
        <v>0.02</v>
      </c>
      <c r="C18" s="95">
        <v>0.27</v>
      </c>
      <c r="D18" s="95">
        <v>0.61</v>
      </c>
      <c r="E18" s="95">
        <v>0.1</v>
      </c>
      <c r="F18" s="153">
        <v>0.04</v>
      </c>
      <c r="G18" s="153">
        <v>0.4</v>
      </c>
      <c r="H18" s="153">
        <v>0.51</v>
      </c>
      <c r="I18" s="153">
        <v>0.04</v>
      </c>
      <c r="J18" s="95">
        <v>0.12</v>
      </c>
      <c r="K18" s="95">
        <v>0.55000000000000004</v>
      </c>
      <c r="L18" s="95">
        <v>0.32</v>
      </c>
      <c r="M18" s="95">
        <v>0.01</v>
      </c>
      <c r="N18" s="95">
        <v>0.12</v>
      </c>
      <c r="O18" s="95">
        <v>0.51</v>
      </c>
      <c r="P18" s="95">
        <v>0.36</v>
      </c>
      <c r="Q18" s="95">
        <v>0.01</v>
      </c>
      <c r="R18" s="95">
        <v>0.3</v>
      </c>
      <c r="S18" s="95">
        <v>0.42</v>
      </c>
      <c r="T18" s="95">
        <v>0.19</v>
      </c>
      <c r="U18" s="95">
        <v>0.08</v>
      </c>
      <c r="V18" s="95">
        <v>0.01</v>
      </c>
      <c r="W18" s="129">
        <v>0.29000000000000004</v>
      </c>
      <c r="X18" s="129">
        <v>0.44</v>
      </c>
      <c r="Y18" s="129">
        <v>0.67</v>
      </c>
      <c r="Z18" s="129">
        <v>0.63</v>
      </c>
      <c r="AA18" s="128">
        <v>0.72</v>
      </c>
    </row>
    <row r="19" spans="1:27" ht="24.95" customHeight="1" x14ac:dyDescent="0.2">
      <c r="A19" s="101" t="s">
        <v>231</v>
      </c>
      <c r="B19" s="95">
        <v>0</v>
      </c>
      <c r="C19" s="95">
        <v>0.37</v>
      </c>
      <c r="D19" s="95">
        <v>0.56000000000000005</v>
      </c>
      <c r="E19" s="95">
        <v>7.0000000000000007E-2</v>
      </c>
      <c r="F19" s="153">
        <v>0.12</v>
      </c>
      <c r="G19" s="153">
        <v>0.48</v>
      </c>
      <c r="H19" s="153">
        <v>0.4</v>
      </c>
      <c r="I19" s="153">
        <v>0.01</v>
      </c>
      <c r="J19" s="95">
        <v>0.15</v>
      </c>
      <c r="K19" s="95">
        <v>0.59</v>
      </c>
      <c r="L19" s="95">
        <v>0.26</v>
      </c>
      <c r="M19" s="95">
        <v>0</v>
      </c>
      <c r="N19" s="95">
        <v>0.13</v>
      </c>
      <c r="O19" s="95">
        <v>0.63</v>
      </c>
      <c r="P19" s="95">
        <v>0.23</v>
      </c>
      <c r="Q19" s="95">
        <v>0.01</v>
      </c>
      <c r="R19" s="95">
        <v>0.36</v>
      </c>
      <c r="S19" s="95">
        <v>0.4</v>
      </c>
      <c r="T19" s="95">
        <v>0.19</v>
      </c>
      <c r="U19" s="95">
        <v>0.05</v>
      </c>
      <c r="V19" s="95">
        <v>0.01</v>
      </c>
      <c r="W19" s="129">
        <v>0.37</v>
      </c>
      <c r="X19" s="129">
        <v>0.6</v>
      </c>
      <c r="Y19" s="129">
        <v>0.74</v>
      </c>
      <c r="Z19" s="129">
        <v>0.76</v>
      </c>
      <c r="AA19" s="128">
        <v>0.76</v>
      </c>
    </row>
    <row r="20" spans="1:27" ht="24.95" customHeight="1" x14ac:dyDescent="0.2">
      <c r="A20" s="101" t="s">
        <v>119</v>
      </c>
      <c r="B20" s="95">
        <v>0</v>
      </c>
      <c r="C20" s="95">
        <v>0.23</v>
      </c>
      <c r="D20" s="95">
        <v>0.57999999999999996</v>
      </c>
      <c r="E20" s="95">
        <v>0.2</v>
      </c>
      <c r="F20" s="153">
        <v>0.04</v>
      </c>
      <c r="G20" s="153">
        <v>0.3</v>
      </c>
      <c r="H20" s="153">
        <v>0.64</v>
      </c>
      <c r="I20" s="153">
        <v>0.02</v>
      </c>
      <c r="J20" s="95">
        <v>0.08</v>
      </c>
      <c r="K20" s="95">
        <v>0.48</v>
      </c>
      <c r="L20" s="95">
        <v>0.39</v>
      </c>
      <c r="M20" s="95">
        <v>0.05</v>
      </c>
      <c r="N20" s="95">
        <v>0.05</v>
      </c>
      <c r="O20" s="95">
        <v>0.43</v>
      </c>
      <c r="P20" s="95">
        <v>0.49</v>
      </c>
      <c r="Q20" s="95">
        <v>0.03</v>
      </c>
      <c r="R20" s="95">
        <v>0.28999999999999998</v>
      </c>
      <c r="S20" s="95">
        <v>0.4</v>
      </c>
      <c r="T20" s="95">
        <v>0.2</v>
      </c>
      <c r="U20" s="95">
        <v>0.11</v>
      </c>
      <c r="V20" s="95">
        <v>0</v>
      </c>
      <c r="W20" s="129">
        <v>0.23</v>
      </c>
      <c r="X20" s="129">
        <v>0.33999999999999997</v>
      </c>
      <c r="Y20" s="129">
        <v>0.55999999999999994</v>
      </c>
      <c r="Z20" s="129">
        <v>0.48</v>
      </c>
      <c r="AA20" s="128">
        <v>0.69</v>
      </c>
    </row>
    <row r="21" spans="1:27" ht="24.95" customHeight="1" x14ac:dyDescent="0.2">
      <c r="A21" s="101" t="s">
        <v>120</v>
      </c>
      <c r="B21" s="95">
        <v>0.04</v>
      </c>
      <c r="C21" s="95">
        <v>0.3</v>
      </c>
      <c r="D21" s="95">
        <v>0.56000000000000005</v>
      </c>
      <c r="E21" s="95">
        <v>0.1</v>
      </c>
      <c r="F21" s="153">
        <v>0.04</v>
      </c>
      <c r="G21" s="153">
        <v>0.45</v>
      </c>
      <c r="H21" s="153">
        <v>0.48</v>
      </c>
      <c r="I21" s="153">
        <v>0.03</v>
      </c>
      <c r="J21" s="95">
        <v>0.13</v>
      </c>
      <c r="K21" s="95">
        <v>0.57999999999999996</v>
      </c>
      <c r="L21" s="95">
        <v>0.28000000000000003</v>
      </c>
      <c r="M21" s="95">
        <v>0.01</v>
      </c>
      <c r="N21" s="95">
        <v>0.1</v>
      </c>
      <c r="O21" s="95">
        <v>0.48</v>
      </c>
      <c r="P21" s="95">
        <v>0.42</v>
      </c>
      <c r="Q21" s="95">
        <v>0</v>
      </c>
      <c r="R21" s="95">
        <v>0.28000000000000003</v>
      </c>
      <c r="S21" s="95">
        <v>0.39</v>
      </c>
      <c r="T21" s="95">
        <v>0.3</v>
      </c>
      <c r="U21" s="95">
        <v>0.03</v>
      </c>
      <c r="V21" s="95">
        <v>0</v>
      </c>
      <c r="W21" s="129">
        <v>0.33999999999999997</v>
      </c>
      <c r="X21" s="129">
        <v>0.49</v>
      </c>
      <c r="Y21" s="129">
        <v>0.71</v>
      </c>
      <c r="Z21" s="129">
        <v>0.57999999999999996</v>
      </c>
      <c r="AA21" s="128">
        <v>0.67</v>
      </c>
    </row>
    <row r="22" spans="1:27" ht="24.95" customHeight="1" x14ac:dyDescent="0.2">
      <c r="A22" s="101" t="s">
        <v>121</v>
      </c>
      <c r="B22" s="95">
        <v>0.03</v>
      </c>
      <c r="C22" s="95">
        <v>0.34</v>
      </c>
      <c r="D22" s="95">
        <v>0.57999999999999996</v>
      </c>
      <c r="E22" s="95">
        <v>0.05</v>
      </c>
      <c r="F22" s="153">
        <v>0.11</v>
      </c>
      <c r="G22" s="153">
        <v>0.48</v>
      </c>
      <c r="H22" s="153">
        <v>0.39</v>
      </c>
      <c r="I22" s="153">
        <v>0.01</v>
      </c>
      <c r="J22" s="95">
        <v>0.14000000000000001</v>
      </c>
      <c r="K22" s="95">
        <v>0.56000000000000005</v>
      </c>
      <c r="L22" s="95">
        <v>0.28999999999999998</v>
      </c>
      <c r="M22" s="95">
        <v>0.01</v>
      </c>
      <c r="N22" s="95">
        <v>0.11</v>
      </c>
      <c r="O22" s="95">
        <v>0.57999999999999996</v>
      </c>
      <c r="P22" s="95">
        <v>0.3</v>
      </c>
      <c r="Q22" s="95">
        <v>0</v>
      </c>
      <c r="R22" s="95">
        <v>0.28999999999999998</v>
      </c>
      <c r="S22" s="95">
        <v>0.47</v>
      </c>
      <c r="T22" s="95">
        <v>0.2</v>
      </c>
      <c r="U22" s="95">
        <v>0.04</v>
      </c>
      <c r="V22" s="95">
        <v>0</v>
      </c>
      <c r="W22" s="129">
        <v>0.37</v>
      </c>
      <c r="X22" s="129">
        <v>0.59</v>
      </c>
      <c r="Y22" s="129">
        <v>0.70000000000000007</v>
      </c>
      <c r="Z22" s="129">
        <v>0.69</v>
      </c>
      <c r="AA22" s="128">
        <v>0.76</v>
      </c>
    </row>
    <row r="23" spans="1:27" ht="24.95" customHeight="1" x14ac:dyDescent="0.2">
      <c r="A23" s="101" t="s">
        <v>122</v>
      </c>
      <c r="B23" s="95">
        <v>0.02</v>
      </c>
      <c r="C23" s="95">
        <v>0.39</v>
      </c>
      <c r="D23" s="95">
        <v>0.5</v>
      </c>
      <c r="E23" s="95">
        <v>0.1</v>
      </c>
      <c r="F23" s="153">
        <v>0.18</v>
      </c>
      <c r="G23" s="153">
        <v>0.37</v>
      </c>
      <c r="H23" s="153">
        <v>0.44</v>
      </c>
      <c r="I23" s="153">
        <v>0.02</v>
      </c>
      <c r="J23" s="95">
        <v>0.16</v>
      </c>
      <c r="K23" s="95">
        <v>0.52</v>
      </c>
      <c r="L23" s="95">
        <v>0.28999999999999998</v>
      </c>
      <c r="M23" s="95">
        <v>0.03</v>
      </c>
      <c r="N23" s="95">
        <v>0.13</v>
      </c>
      <c r="O23" s="95">
        <v>0.56000000000000005</v>
      </c>
      <c r="P23" s="95">
        <v>0.28999999999999998</v>
      </c>
      <c r="Q23" s="95">
        <v>0.02</v>
      </c>
      <c r="R23" s="95">
        <v>0.42</v>
      </c>
      <c r="S23" s="95">
        <v>0.4</v>
      </c>
      <c r="T23" s="95">
        <v>0.1</v>
      </c>
      <c r="U23" s="95">
        <v>0.05</v>
      </c>
      <c r="V23" s="95">
        <v>0.03</v>
      </c>
      <c r="W23" s="129">
        <v>0.41000000000000003</v>
      </c>
      <c r="X23" s="129">
        <v>0.55000000000000004</v>
      </c>
      <c r="Y23" s="129">
        <v>0.68</v>
      </c>
      <c r="Z23" s="129">
        <v>0.69000000000000006</v>
      </c>
      <c r="AA23" s="128">
        <v>0.82000000000000006</v>
      </c>
    </row>
    <row r="24" spans="1:27" ht="24.95" customHeight="1" x14ac:dyDescent="0.2">
      <c r="A24" s="101" t="s">
        <v>123</v>
      </c>
      <c r="B24" s="95">
        <v>0</v>
      </c>
      <c r="C24" s="95">
        <v>0.22</v>
      </c>
      <c r="D24" s="95">
        <v>0.7</v>
      </c>
      <c r="E24" s="95">
        <v>0.08</v>
      </c>
      <c r="F24" s="153">
        <v>0.08</v>
      </c>
      <c r="G24" s="153">
        <v>0.42</v>
      </c>
      <c r="H24" s="153">
        <v>0.5</v>
      </c>
      <c r="I24" s="153">
        <v>0</v>
      </c>
      <c r="J24" s="95">
        <v>0.13</v>
      </c>
      <c r="K24" s="95">
        <v>0.52</v>
      </c>
      <c r="L24" s="95">
        <v>0.36</v>
      </c>
      <c r="M24" s="95">
        <v>0</v>
      </c>
      <c r="N24" s="95">
        <v>0.09</v>
      </c>
      <c r="O24" s="95">
        <v>0.59</v>
      </c>
      <c r="P24" s="95">
        <v>0.31</v>
      </c>
      <c r="Q24" s="95">
        <v>0</v>
      </c>
      <c r="R24" s="95">
        <v>0.34</v>
      </c>
      <c r="S24" s="95">
        <v>0.33</v>
      </c>
      <c r="T24" s="95">
        <v>0.23</v>
      </c>
      <c r="U24" s="95">
        <v>0.09</v>
      </c>
      <c r="V24" s="95">
        <v>0</v>
      </c>
      <c r="W24" s="129">
        <v>0.22</v>
      </c>
      <c r="X24" s="129">
        <v>0.5</v>
      </c>
      <c r="Y24" s="129">
        <v>0.65</v>
      </c>
      <c r="Z24" s="129">
        <v>0.67999999999999994</v>
      </c>
      <c r="AA24" s="128">
        <v>0.67</v>
      </c>
    </row>
    <row r="25" spans="1:27" ht="24.95" customHeight="1" x14ac:dyDescent="0.2">
      <c r="A25" s="101" t="s">
        <v>124</v>
      </c>
      <c r="B25" s="95">
        <v>0</v>
      </c>
      <c r="C25" s="95">
        <v>0.39</v>
      </c>
      <c r="D25" s="95">
        <v>0.54</v>
      </c>
      <c r="E25" s="95">
        <v>7.0000000000000007E-2</v>
      </c>
      <c r="F25" s="153">
        <v>0.09</v>
      </c>
      <c r="G25" s="153">
        <v>0.59</v>
      </c>
      <c r="H25" s="153">
        <v>0.3</v>
      </c>
      <c r="I25" s="153">
        <v>0.02</v>
      </c>
      <c r="J25" s="95">
        <v>0.11</v>
      </c>
      <c r="K25" s="95">
        <v>0.56999999999999995</v>
      </c>
      <c r="L25" s="95">
        <v>0.33</v>
      </c>
      <c r="M25" s="95">
        <v>0</v>
      </c>
      <c r="N25" s="95">
        <v>0.17</v>
      </c>
      <c r="O25" s="95">
        <v>0.56999999999999995</v>
      </c>
      <c r="P25" s="95">
        <v>0.26</v>
      </c>
      <c r="Q25" s="95">
        <v>0</v>
      </c>
      <c r="R25" s="95">
        <v>0.43</v>
      </c>
      <c r="S25" s="95">
        <v>0.41</v>
      </c>
      <c r="T25" s="95">
        <v>0.15</v>
      </c>
      <c r="U25" s="95">
        <v>0</v>
      </c>
      <c r="V25" s="95">
        <v>0</v>
      </c>
      <c r="W25" s="129">
        <v>0.39</v>
      </c>
      <c r="X25" s="129">
        <v>0.67999999999999994</v>
      </c>
      <c r="Y25" s="129">
        <v>0.67999999999999994</v>
      </c>
      <c r="Z25" s="129">
        <v>0.74</v>
      </c>
      <c r="AA25" s="128">
        <v>0.84</v>
      </c>
    </row>
    <row r="26" spans="1:27" ht="24.95" customHeight="1" x14ac:dyDescent="0.2">
      <c r="A26" s="101" t="s">
        <v>125</v>
      </c>
      <c r="B26" s="95">
        <v>0</v>
      </c>
      <c r="C26" s="95">
        <v>0.3</v>
      </c>
      <c r="D26" s="95">
        <v>0.62</v>
      </c>
      <c r="E26" s="95">
        <v>0.08</v>
      </c>
      <c r="F26" s="153">
        <v>0.1</v>
      </c>
      <c r="G26" s="153">
        <v>0.34</v>
      </c>
      <c r="H26" s="153">
        <v>0.55000000000000004</v>
      </c>
      <c r="I26" s="153">
        <v>0.01</v>
      </c>
      <c r="J26" s="95">
        <v>0.22</v>
      </c>
      <c r="K26" s="95">
        <v>0.38</v>
      </c>
      <c r="L26" s="95">
        <v>0.38</v>
      </c>
      <c r="M26" s="95">
        <v>0.01</v>
      </c>
      <c r="N26" s="95">
        <v>7.0000000000000007E-2</v>
      </c>
      <c r="O26" s="95">
        <v>0.56000000000000005</v>
      </c>
      <c r="P26" s="95">
        <v>0.37</v>
      </c>
      <c r="Q26" s="95">
        <v>0</v>
      </c>
      <c r="R26" s="95">
        <v>0.4</v>
      </c>
      <c r="S26" s="95">
        <v>0.34</v>
      </c>
      <c r="T26" s="95">
        <v>0.18</v>
      </c>
      <c r="U26" s="95">
        <v>7.0000000000000007E-2</v>
      </c>
      <c r="V26" s="95">
        <v>0.01</v>
      </c>
      <c r="W26" s="129">
        <v>0.3</v>
      </c>
      <c r="X26" s="129">
        <v>0.44000000000000006</v>
      </c>
      <c r="Y26" s="129">
        <v>0.6</v>
      </c>
      <c r="Z26" s="129">
        <v>0.63000000000000012</v>
      </c>
      <c r="AA26" s="128">
        <v>0.74</v>
      </c>
    </row>
    <row r="27" spans="1:27" x14ac:dyDescent="0.2">
      <c r="A27" s="101" t="s">
        <v>233</v>
      </c>
      <c r="B27" s="129">
        <v>8.3333333333333332E-3</v>
      </c>
      <c r="C27" s="129">
        <v>0.28416666666666662</v>
      </c>
      <c r="D27" s="129">
        <v>0.59041666666666648</v>
      </c>
      <c r="E27" s="129">
        <v>0.11874999999999998</v>
      </c>
      <c r="F27" s="129">
        <v>6.9166666666666682E-2</v>
      </c>
      <c r="G27" s="129">
        <v>0.37708333333333344</v>
      </c>
      <c r="H27" s="129">
        <v>0.52375000000000016</v>
      </c>
      <c r="I27" s="129">
        <v>2.9583333333333336E-2</v>
      </c>
      <c r="J27" s="129">
        <v>0.11875000000000002</v>
      </c>
      <c r="K27" s="129">
        <v>0.49875000000000008</v>
      </c>
      <c r="L27" s="129">
        <v>0.35916666666666669</v>
      </c>
      <c r="M27" s="129">
        <v>2.3333333333333334E-2</v>
      </c>
      <c r="N27" s="129">
        <v>7.2083333333333346E-2</v>
      </c>
      <c r="O27" s="129">
        <v>0.53250000000000008</v>
      </c>
      <c r="P27" s="129">
        <v>0.3808333333333333</v>
      </c>
      <c r="Q27" s="129">
        <v>1.3333333333333336E-2</v>
      </c>
      <c r="R27" s="129">
        <v>0.31041666666666667</v>
      </c>
      <c r="S27" s="129">
        <v>0.39166666666666661</v>
      </c>
      <c r="T27" s="129">
        <v>0.20625000000000004</v>
      </c>
      <c r="U27" s="129">
        <v>8.2083333333333355E-2</v>
      </c>
      <c r="V27" s="129">
        <v>8.333333333333335E-3</v>
      </c>
      <c r="W27" s="129">
        <v>0.29250000000000004</v>
      </c>
      <c r="X27" s="129">
        <v>0.44625000000000004</v>
      </c>
      <c r="Y27" s="129">
        <v>0.61749999999999983</v>
      </c>
      <c r="Z27" s="129">
        <v>0.60458333333333336</v>
      </c>
      <c r="AA27" s="129">
        <v>0.70208333333333339</v>
      </c>
    </row>
    <row r="28" spans="1:27" x14ac:dyDescent="0.2">
      <c r="A28" s="101" t="s">
        <v>33</v>
      </c>
      <c r="B28" s="129">
        <v>0</v>
      </c>
      <c r="C28" s="129">
        <v>0.21</v>
      </c>
      <c r="D28" s="129">
        <v>0.6</v>
      </c>
      <c r="E28" s="129">
        <v>0.2</v>
      </c>
      <c r="F28" s="129">
        <v>0</v>
      </c>
      <c r="G28" s="129">
        <v>0.27</v>
      </c>
      <c r="H28" s="129">
        <v>0.66</v>
      </c>
      <c r="I28" s="129">
        <v>7.0000000000000007E-2</v>
      </c>
      <c r="J28" s="129">
        <v>0.03</v>
      </c>
      <c r="K28" s="129">
        <v>0.48</v>
      </c>
      <c r="L28" s="129">
        <v>0.41</v>
      </c>
      <c r="M28" s="129">
        <v>0.08</v>
      </c>
      <c r="N28" s="129">
        <v>0.04</v>
      </c>
      <c r="O28" s="129">
        <v>0.47</v>
      </c>
      <c r="P28" s="129">
        <v>0.47</v>
      </c>
      <c r="Q28" s="129">
        <v>0.02</v>
      </c>
      <c r="R28" s="129">
        <v>0.15</v>
      </c>
      <c r="S28" s="129">
        <v>0.32</v>
      </c>
      <c r="T28" s="129">
        <v>0.3</v>
      </c>
      <c r="U28" s="129">
        <v>0.21</v>
      </c>
      <c r="V28" s="129">
        <v>0.02</v>
      </c>
      <c r="W28" s="129">
        <v>0.29250000000000004</v>
      </c>
      <c r="X28" s="129">
        <v>0.44625000000000004</v>
      </c>
      <c r="Y28" s="129">
        <v>0.61749999999999983</v>
      </c>
      <c r="Z28" s="129">
        <v>0.60458333333333336</v>
      </c>
      <c r="AA28" s="129">
        <v>0.70208333333333339</v>
      </c>
    </row>
    <row r="29" spans="1:27" x14ac:dyDescent="0.2">
      <c r="A29" s="101" t="s">
        <v>237</v>
      </c>
      <c r="B29" s="129">
        <v>0.05</v>
      </c>
      <c r="C29" s="129">
        <v>0.27</v>
      </c>
      <c r="D29" s="129">
        <v>0.68</v>
      </c>
      <c r="E29" s="129">
        <v>0</v>
      </c>
      <c r="F29" s="129">
        <v>0.09</v>
      </c>
      <c r="G29" s="129">
        <v>0.41</v>
      </c>
      <c r="H29" s="129">
        <v>0.5</v>
      </c>
      <c r="I29" s="129">
        <v>0</v>
      </c>
      <c r="J29" s="129">
        <v>0.05</v>
      </c>
      <c r="K29" s="129">
        <v>0.77</v>
      </c>
      <c r="L29" s="129">
        <v>0.18</v>
      </c>
      <c r="M29" s="129">
        <v>0</v>
      </c>
      <c r="N29" s="129">
        <v>0.05</v>
      </c>
      <c r="O29" s="129">
        <v>0.68</v>
      </c>
      <c r="P29" s="129">
        <v>0.27</v>
      </c>
      <c r="Q29" s="129">
        <v>0</v>
      </c>
      <c r="R29" s="129">
        <v>0.32</v>
      </c>
      <c r="S29" s="129">
        <v>0.45</v>
      </c>
      <c r="T29" s="129">
        <v>0.23</v>
      </c>
      <c r="U29" s="129">
        <v>0</v>
      </c>
      <c r="V29" s="129">
        <v>0</v>
      </c>
      <c r="W29" s="129">
        <v>0.29250000000000004</v>
      </c>
      <c r="X29" s="129">
        <v>0.44625000000000004</v>
      </c>
      <c r="Y29" s="129">
        <v>0.61749999999999983</v>
      </c>
      <c r="Z29" s="129">
        <v>0.60458333333333336</v>
      </c>
      <c r="AA29" s="129">
        <v>0.70208333333333339</v>
      </c>
    </row>
    <row r="30" spans="1:27" x14ac:dyDescent="0.2">
      <c r="A30" s="92">
        <v>1</v>
      </c>
      <c r="B30" s="92">
        <v>2</v>
      </c>
      <c r="C30" s="92">
        <v>3</v>
      </c>
      <c r="D30" s="92">
        <v>4</v>
      </c>
      <c r="E30" s="92">
        <v>5</v>
      </c>
      <c r="F30" s="154">
        <v>6</v>
      </c>
      <c r="G30" s="154">
        <v>7</v>
      </c>
      <c r="H30" s="154">
        <v>8</v>
      </c>
      <c r="I30" s="154">
        <v>9</v>
      </c>
      <c r="J30" s="92">
        <v>10</v>
      </c>
      <c r="K30" s="92">
        <v>11</v>
      </c>
      <c r="L30" s="92">
        <v>12</v>
      </c>
      <c r="M30" s="92">
        <v>13</v>
      </c>
      <c r="N30" s="92">
        <v>14</v>
      </c>
      <c r="O30" s="92">
        <v>15</v>
      </c>
      <c r="P30" s="92">
        <v>16</v>
      </c>
      <c r="Q30" s="92">
        <v>17</v>
      </c>
      <c r="R30" s="92">
        <v>18</v>
      </c>
      <c r="S30" s="92">
        <v>19</v>
      </c>
      <c r="T30" s="92">
        <v>20</v>
      </c>
      <c r="U30" s="92">
        <v>21</v>
      </c>
      <c r="V30" s="92">
        <v>22</v>
      </c>
      <c r="W30" s="92">
        <v>23</v>
      </c>
      <c r="X30" s="92">
        <v>24</v>
      </c>
      <c r="Y30" s="92">
        <v>25</v>
      </c>
      <c r="Z30" s="92">
        <v>26</v>
      </c>
      <c r="AA30" s="92">
        <v>27</v>
      </c>
    </row>
  </sheetData>
  <mergeCells count="6">
    <mergeCell ref="R1:V1"/>
    <mergeCell ref="A1:A2"/>
    <mergeCell ref="B1:E1"/>
    <mergeCell ref="F1:I1"/>
    <mergeCell ref="J1:M1"/>
    <mergeCell ref="N1:Q1"/>
  </mergeCell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A16" workbookViewId="0">
      <selection activeCell="F2" sqref="F1:F1048576"/>
    </sheetView>
  </sheetViews>
  <sheetFormatPr baseColWidth="10" defaultColWidth="12.5703125" defaultRowHeight="12.75" x14ac:dyDescent="0.2"/>
  <cols>
    <col min="1" max="1" width="50.85546875" style="65" customWidth="1"/>
    <col min="2" max="2" width="3.42578125" style="65" bestFit="1" customWidth="1"/>
    <col min="3" max="5" width="4.42578125" style="65" bestFit="1" customWidth="1"/>
    <col min="6" max="6" width="4.28515625" style="27" customWidth="1"/>
    <col min="7" max="9" width="4.42578125" style="65" customWidth="1"/>
    <col min="10" max="22" width="4.42578125" style="65" bestFit="1" customWidth="1"/>
    <col min="23" max="256" width="9.140625" style="65" customWidth="1"/>
    <col min="257" max="16384" width="12.5703125" style="65"/>
  </cols>
  <sheetData>
    <row r="1" spans="1:27" ht="24.95" customHeight="1" x14ac:dyDescent="0.2">
      <c r="A1" s="102" t="s">
        <v>83</v>
      </c>
      <c r="B1" s="181" t="s">
        <v>86</v>
      </c>
      <c r="C1" s="182"/>
      <c r="D1" s="182"/>
      <c r="E1" s="182"/>
      <c r="F1" s="181" t="s">
        <v>86</v>
      </c>
      <c r="G1" s="182"/>
      <c r="H1" s="182"/>
      <c r="I1" s="182"/>
      <c r="J1" s="181" t="s">
        <v>86</v>
      </c>
      <c r="K1" s="182"/>
      <c r="L1" s="182"/>
      <c r="M1" s="182"/>
      <c r="N1" s="181" t="s">
        <v>86</v>
      </c>
      <c r="O1" s="182"/>
      <c r="P1" s="182"/>
      <c r="Q1" s="182"/>
      <c r="R1" s="181" t="s">
        <v>86</v>
      </c>
      <c r="S1" s="182"/>
      <c r="T1" s="182"/>
      <c r="U1" s="182"/>
      <c r="V1" s="182"/>
    </row>
    <row r="2" spans="1:27" ht="24.95" customHeight="1" x14ac:dyDescent="0.2">
      <c r="A2" s="102" t="s">
        <v>92</v>
      </c>
      <c r="B2" s="93" t="s">
        <v>93</v>
      </c>
      <c r="C2" s="93" t="s">
        <v>94</v>
      </c>
      <c r="D2" s="93" t="s">
        <v>95</v>
      </c>
      <c r="E2" s="93" t="s">
        <v>96</v>
      </c>
      <c r="F2" s="159" t="s">
        <v>93</v>
      </c>
      <c r="G2" s="93" t="s">
        <v>94</v>
      </c>
      <c r="H2" s="93" t="s">
        <v>95</v>
      </c>
      <c r="I2" s="93" t="s">
        <v>96</v>
      </c>
      <c r="J2" s="93" t="s">
        <v>93</v>
      </c>
      <c r="K2" s="93" t="s">
        <v>94</v>
      </c>
      <c r="L2" s="93" t="s">
        <v>95</v>
      </c>
      <c r="M2" s="93" t="s">
        <v>96</v>
      </c>
      <c r="N2" s="93" t="s">
        <v>93</v>
      </c>
      <c r="O2" s="93" t="s">
        <v>94</v>
      </c>
      <c r="P2" s="93" t="s">
        <v>95</v>
      </c>
      <c r="Q2" s="93" t="s">
        <v>96</v>
      </c>
      <c r="R2" s="93" t="s">
        <v>100</v>
      </c>
      <c r="S2" s="93" t="s">
        <v>101</v>
      </c>
      <c r="T2" s="93" t="s">
        <v>102</v>
      </c>
      <c r="U2" s="93" t="s">
        <v>103</v>
      </c>
      <c r="V2" s="93" t="s">
        <v>104</v>
      </c>
      <c r="W2" s="141" t="s">
        <v>248</v>
      </c>
      <c r="X2" s="141" t="s">
        <v>248</v>
      </c>
      <c r="Y2" s="141" t="s">
        <v>249</v>
      </c>
      <c r="Z2" s="141" t="s">
        <v>249</v>
      </c>
      <c r="AA2" s="141" t="s">
        <v>250</v>
      </c>
    </row>
    <row r="3" spans="1:27" ht="24.95" customHeight="1" x14ac:dyDescent="0.2">
      <c r="A3" s="101" t="s">
        <v>235</v>
      </c>
      <c r="B3" s="95">
        <v>0</v>
      </c>
      <c r="C3" s="95">
        <v>0.11</v>
      </c>
      <c r="D3" s="95">
        <v>0.59</v>
      </c>
      <c r="E3" s="95">
        <v>0.3</v>
      </c>
      <c r="F3" s="96">
        <v>0.03</v>
      </c>
      <c r="G3" s="95">
        <v>0.24</v>
      </c>
      <c r="H3" s="95">
        <v>0.57999999999999996</v>
      </c>
      <c r="I3" s="95">
        <v>0.15</v>
      </c>
      <c r="J3" s="95">
        <v>0.02</v>
      </c>
      <c r="K3" s="95">
        <v>0.3</v>
      </c>
      <c r="L3" s="95">
        <v>0.55000000000000004</v>
      </c>
      <c r="M3" s="95">
        <v>0.14000000000000001</v>
      </c>
      <c r="N3" s="95">
        <v>0.03</v>
      </c>
      <c r="O3" s="95">
        <v>0.33</v>
      </c>
      <c r="P3" s="95">
        <v>0.55000000000000004</v>
      </c>
      <c r="Q3" s="95">
        <v>0.09</v>
      </c>
      <c r="R3" s="95">
        <v>0.11</v>
      </c>
      <c r="S3" s="95">
        <v>0.27</v>
      </c>
      <c r="T3" s="95">
        <v>0.33</v>
      </c>
      <c r="U3" s="95">
        <v>0.24</v>
      </c>
      <c r="V3" s="95">
        <v>0.05</v>
      </c>
      <c r="W3" s="129">
        <v>0.11</v>
      </c>
      <c r="X3" s="129">
        <v>0.27</v>
      </c>
      <c r="Y3" s="129">
        <v>0.32</v>
      </c>
      <c r="Z3" s="129">
        <v>0.36</v>
      </c>
      <c r="AA3" s="128">
        <v>0.38</v>
      </c>
    </row>
    <row r="4" spans="1:27" ht="24.95" customHeight="1" x14ac:dyDescent="0.2">
      <c r="A4" s="101" t="s">
        <v>114</v>
      </c>
      <c r="B4" s="95">
        <v>0.02</v>
      </c>
      <c r="C4" s="95">
        <v>0.22</v>
      </c>
      <c r="D4" s="95">
        <v>0.67</v>
      </c>
      <c r="E4" s="95">
        <v>0.09</v>
      </c>
      <c r="F4" s="96">
        <v>0.13</v>
      </c>
      <c r="G4" s="95">
        <v>0.36</v>
      </c>
      <c r="H4" s="95">
        <v>0.49</v>
      </c>
      <c r="I4" s="95">
        <v>0.02</v>
      </c>
      <c r="J4" s="95">
        <v>0.18</v>
      </c>
      <c r="K4" s="95">
        <v>0.44</v>
      </c>
      <c r="L4" s="95">
        <v>0.33</v>
      </c>
      <c r="M4" s="95">
        <v>0.05</v>
      </c>
      <c r="N4" s="95">
        <v>0.24</v>
      </c>
      <c r="O4" s="95">
        <v>0.4</v>
      </c>
      <c r="P4" s="95">
        <v>0.33</v>
      </c>
      <c r="Q4" s="95">
        <v>0.03</v>
      </c>
      <c r="R4" s="95">
        <v>0.4</v>
      </c>
      <c r="S4" s="95">
        <v>0.31</v>
      </c>
      <c r="T4" s="95">
        <v>0.23</v>
      </c>
      <c r="U4" s="95">
        <v>0.06</v>
      </c>
      <c r="V4" s="95">
        <v>0.01</v>
      </c>
      <c r="W4" s="129">
        <v>0.24</v>
      </c>
      <c r="X4" s="129">
        <v>0.49</v>
      </c>
      <c r="Y4" s="129">
        <v>0.62</v>
      </c>
      <c r="Z4" s="129">
        <v>0.64</v>
      </c>
      <c r="AA4" s="128">
        <v>0.71</v>
      </c>
    </row>
    <row r="5" spans="1:27" ht="24.95" customHeight="1" x14ac:dyDescent="0.2">
      <c r="A5" s="101" t="s">
        <v>125</v>
      </c>
      <c r="B5" s="95">
        <v>0.02</v>
      </c>
      <c r="C5" s="95">
        <v>0.34</v>
      </c>
      <c r="D5" s="95">
        <v>0.55000000000000004</v>
      </c>
      <c r="E5" s="95">
        <v>0.1</v>
      </c>
      <c r="F5" s="96">
        <v>0.11</v>
      </c>
      <c r="G5" s="95">
        <v>0.45</v>
      </c>
      <c r="H5" s="95">
        <v>0.42</v>
      </c>
      <c r="I5" s="95">
        <v>0.02</v>
      </c>
      <c r="J5" s="95">
        <v>0.23</v>
      </c>
      <c r="K5" s="95">
        <v>0.44</v>
      </c>
      <c r="L5" s="95">
        <v>0.34</v>
      </c>
      <c r="M5" s="95">
        <v>0</v>
      </c>
      <c r="N5" s="95">
        <v>0.23</v>
      </c>
      <c r="O5" s="95">
        <v>0.48</v>
      </c>
      <c r="P5" s="95">
        <v>0.28999999999999998</v>
      </c>
      <c r="Q5" s="95">
        <v>0</v>
      </c>
      <c r="R5" s="95">
        <v>0.37</v>
      </c>
      <c r="S5" s="95">
        <v>0.39</v>
      </c>
      <c r="T5" s="95">
        <v>0.19</v>
      </c>
      <c r="U5" s="95">
        <v>0.05</v>
      </c>
      <c r="V5" s="95">
        <v>0</v>
      </c>
      <c r="W5" s="129">
        <v>0.36000000000000004</v>
      </c>
      <c r="X5" s="129">
        <v>0.56000000000000005</v>
      </c>
      <c r="Y5" s="129">
        <v>0.67</v>
      </c>
      <c r="Z5" s="129">
        <v>0.71</v>
      </c>
      <c r="AA5" s="128">
        <v>0.76</v>
      </c>
    </row>
    <row r="6" spans="1:27" ht="24.95" customHeight="1" x14ac:dyDescent="0.2">
      <c r="A6" s="101" t="s">
        <v>230</v>
      </c>
      <c r="B6" s="95">
        <v>0.04</v>
      </c>
      <c r="C6" s="95">
        <v>0.42</v>
      </c>
      <c r="D6" s="95">
        <v>0.5</v>
      </c>
      <c r="E6" s="95">
        <v>0.04</v>
      </c>
      <c r="F6" s="96">
        <v>0.13</v>
      </c>
      <c r="G6" s="95">
        <v>0.57999999999999996</v>
      </c>
      <c r="H6" s="95">
        <v>0.28999999999999998</v>
      </c>
      <c r="I6" s="95">
        <v>0</v>
      </c>
      <c r="J6" s="95">
        <v>0.21</v>
      </c>
      <c r="K6" s="95">
        <v>0.54</v>
      </c>
      <c r="L6" s="95">
        <v>0.25</v>
      </c>
      <c r="M6" s="95">
        <v>0</v>
      </c>
      <c r="N6" s="95">
        <v>0.13</v>
      </c>
      <c r="O6" s="95">
        <v>0.67</v>
      </c>
      <c r="P6" s="95">
        <v>0.21</v>
      </c>
      <c r="Q6" s="95">
        <v>0</v>
      </c>
      <c r="R6" s="95">
        <v>0.63</v>
      </c>
      <c r="S6" s="95">
        <v>0.33</v>
      </c>
      <c r="T6" s="95">
        <v>0</v>
      </c>
      <c r="U6" s="95">
        <v>0.04</v>
      </c>
      <c r="V6" s="95">
        <v>0</v>
      </c>
      <c r="W6" s="129">
        <v>0.45999999999999996</v>
      </c>
      <c r="X6" s="129">
        <v>0.71</v>
      </c>
      <c r="Y6" s="129">
        <v>0.75</v>
      </c>
      <c r="Z6" s="129">
        <v>0.8</v>
      </c>
      <c r="AA6" s="128">
        <v>0.96</v>
      </c>
    </row>
    <row r="7" spans="1:27" ht="24.95" customHeight="1" x14ac:dyDescent="0.2">
      <c r="A7" s="101" t="s">
        <v>123</v>
      </c>
      <c r="B7" s="95">
        <v>0.01</v>
      </c>
      <c r="C7" s="95">
        <v>0.32</v>
      </c>
      <c r="D7" s="95">
        <v>0.61</v>
      </c>
      <c r="E7" s="95">
        <v>0.06</v>
      </c>
      <c r="F7" s="96">
        <v>0.14000000000000001</v>
      </c>
      <c r="G7" s="95">
        <v>0.54</v>
      </c>
      <c r="H7" s="95">
        <v>0.32</v>
      </c>
      <c r="I7" s="95">
        <v>0</v>
      </c>
      <c r="J7" s="95">
        <v>0.16</v>
      </c>
      <c r="K7" s="95">
        <v>0.57999999999999996</v>
      </c>
      <c r="L7" s="95">
        <v>0.26</v>
      </c>
      <c r="M7" s="95">
        <v>0</v>
      </c>
      <c r="N7" s="95">
        <v>0.2</v>
      </c>
      <c r="O7" s="95">
        <v>0.61</v>
      </c>
      <c r="P7" s="95">
        <v>0.19</v>
      </c>
      <c r="Q7" s="95">
        <v>0</v>
      </c>
      <c r="R7" s="95">
        <v>0.48</v>
      </c>
      <c r="S7" s="95">
        <v>0.33</v>
      </c>
      <c r="T7" s="95">
        <v>0.13</v>
      </c>
      <c r="U7" s="95">
        <v>0.04</v>
      </c>
      <c r="V7" s="95">
        <v>0.01</v>
      </c>
      <c r="W7" s="129">
        <v>0.33</v>
      </c>
      <c r="X7" s="129">
        <v>0.68</v>
      </c>
      <c r="Y7" s="129">
        <v>0.74</v>
      </c>
      <c r="Z7" s="129">
        <v>0.81</v>
      </c>
      <c r="AA7" s="128">
        <v>0.81</v>
      </c>
    </row>
    <row r="8" spans="1:27" ht="24.95" customHeight="1" x14ac:dyDescent="0.2">
      <c r="A8" s="109" t="s">
        <v>236</v>
      </c>
      <c r="B8" s="95">
        <v>0.01</v>
      </c>
      <c r="C8" s="95">
        <v>0.19</v>
      </c>
      <c r="D8" s="95">
        <v>0.56000000000000005</v>
      </c>
      <c r="E8" s="95">
        <v>0.24</v>
      </c>
      <c r="F8" s="96">
        <v>0.01</v>
      </c>
      <c r="G8" s="95">
        <v>0.26</v>
      </c>
      <c r="H8" s="95">
        <v>0.59</v>
      </c>
      <c r="I8" s="95">
        <v>0.14000000000000001</v>
      </c>
      <c r="J8" s="95">
        <v>0.04</v>
      </c>
      <c r="K8" s="95">
        <v>0.34</v>
      </c>
      <c r="L8" s="95">
        <v>0.55000000000000004</v>
      </c>
      <c r="M8" s="95">
        <v>0.06</v>
      </c>
      <c r="N8" s="95">
        <v>0.02</v>
      </c>
      <c r="O8" s="95">
        <v>0.31</v>
      </c>
      <c r="P8" s="95">
        <v>0.62</v>
      </c>
      <c r="Q8" s="95">
        <v>0.04</v>
      </c>
      <c r="R8" s="95">
        <v>0.11</v>
      </c>
      <c r="S8" s="95">
        <v>0.26</v>
      </c>
      <c r="T8" s="95">
        <v>0.37</v>
      </c>
      <c r="U8" s="95">
        <v>0.26</v>
      </c>
      <c r="V8" s="95">
        <v>0</v>
      </c>
      <c r="W8" s="129">
        <v>0.2</v>
      </c>
      <c r="X8" s="129">
        <v>0.27</v>
      </c>
      <c r="Y8" s="129">
        <v>0.38</v>
      </c>
      <c r="Z8" s="129">
        <v>0.33</v>
      </c>
      <c r="AA8" s="128">
        <v>0.37</v>
      </c>
    </row>
    <row r="9" spans="1:27" ht="24.95" customHeight="1" x14ac:dyDescent="0.2">
      <c r="A9" s="101" t="s">
        <v>119</v>
      </c>
      <c r="B9" s="95">
        <v>0.01</v>
      </c>
      <c r="C9" s="95">
        <v>0.18</v>
      </c>
      <c r="D9" s="95">
        <v>0.64</v>
      </c>
      <c r="E9" s="95">
        <v>0.17</v>
      </c>
      <c r="F9" s="96">
        <v>0.05</v>
      </c>
      <c r="G9" s="95">
        <v>0.37</v>
      </c>
      <c r="H9" s="95">
        <v>0.56999999999999995</v>
      </c>
      <c r="I9" s="95">
        <v>0.01</v>
      </c>
      <c r="J9" s="95">
        <v>0.1</v>
      </c>
      <c r="K9" s="95">
        <v>0.45</v>
      </c>
      <c r="L9" s="95">
        <v>0.42</v>
      </c>
      <c r="M9" s="95">
        <v>0.03</v>
      </c>
      <c r="N9" s="95">
        <v>0.11</v>
      </c>
      <c r="O9" s="95">
        <v>0.48</v>
      </c>
      <c r="P9" s="95">
        <v>0.41</v>
      </c>
      <c r="Q9" s="95">
        <v>0.01</v>
      </c>
      <c r="R9" s="95">
        <v>0.38</v>
      </c>
      <c r="S9" s="95">
        <v>0.37</v>
      </c>
      <c r="T9" s="95">
        <v>0.18</v>
      </c>
      <c r="U9" s="95">
        <v>7.0000000000000007E-2</v>
      </c>
      <c r="V9" s="95">
        <v>0</v>
      </c>
      <c r="W9" s="129">
        <v>0.19</v>
      </c>
      <c r="X9" s="129">
        <v>0.42</v>
      </c>
      <c r="Y9" s="129">
        <v>0.55000000000000004</v>
      </c>
      <c r="Z9" s="129">
        <v>0.59</v>
      </c>
      <c r="AA9" s="128">
        <v>0.75</v>
      </c>
    </row>
    <row r="10" spans="1:27" ht="24.95" customHeight="1" x14ac:dyDescent="0.2">
      <c r="A10" s="101" t="s">
        <v>124</v>
      </c>
      <c r="B10" s="95">
        <v>0.02</v>
      </c>
      <c r="C10" s="95">
        <v>0.4</v>
      </c>
      <c r="D10" s="95">
        <v>0.51</v>
      </c>
      <c r="E10" s="95">
        <v>0.06</v>
      </c>
      <c r="F10" s="96">
        <v>0.17</v>
      </c>
      <c r="G10" s="95">
        <v>0.4</v>
      </c>
      <c r="H10" s="95">
        <v>0.43</v>
      </c>
      <c r="I10" s="95">
        <v>0</v>
      </c>
      <c r="J10" s="95">
        <v>0.19</v>
      </c>
      <c r="K10" s="95">
        <v>0.53</v>
      </c>
      <c r="L10" s="95">
        <v>0.28000000000000003</v>
      </c>
      <c r="M10" s="95">
        <v>0</v>
      </c>
      <c r="N10" s="95">
        <v>0.19</v>
      </c>
      <c r="O10" s="95">
        <v>0.55000000000000004</v>
      </c>
      <c r="P10" s="95">
        <v>0.26</v>
      </c>
      <c r="Q10" s="95">
        <v>0</v>
      </c>
      <c r="R10" s="95">
        <v>0.72</v>
      </c>
      <c r="S10" s="95">
        <v>0.19</v>
      </c>
      <c r="T10" s="95">
        <v>0.02</v>
      </c>
      <c r="U10" s="95">
        <v>0.06</v>
      </c>
      <c r="V10" s="95">
        <v>0</v>
      </c>
      <c r="W10" s="129">
        <v>0.42000000000000004</v>
      </c>
      <c r="X10" s="129">
        <v>0.57000000000000006</v>
      </c>
      <c r="Y10" s="129">
        <v>0.72</v>
      </c>
      <c r="Z10" s="129">
        <v>0.74</v>
      </c>
      <c r="AA10" s="128">
        <v>0.90999999999999992</v>
      </c>
    </row>
    <row r="11" spans="1:27" ht="24.95" customHeight="1" x14ac:dyDescent="0.2">
      <c r="A11" s="101" t="s">
        <v>232</v>
      </c>
      <c r="B11" s="95">
        <v>0.03</v>
      </c>
      <c r="C11" s="95">
        <v>0.18</v>
      </c>
      <c r="D11" s="95">
        <v>0.66</v>
      </c>
      <c r="E11" s="95">
        <v>0.13</v>
      </c>
      <c r="F11" s="96">
        <v>0.09</v>
      </c>
      <c r="G11" s="95">
        <v>0.34</v>
      </c>
      <c r="H11" s="95">
        <v>0.54</v>
      </c>
      <c r="I11" s="95">
        <v>0.03</v>
      </c>
      <c r="J11" s="95">
        <v>0.11</v>
      </c>
      <c r="K11" s="95">
        <v>0.49</v>
      </c>
      <c r="L11" s="95">
        <v>0.35</v>
      </c>
      <c r="M11" s="95">
        <v>0.04</v>
      </c>
      <c r="N11" s="95">
        <v>0.12</v>
      </c>
      <c r="O11" s="95">
        <v>0.54</v>
      </c>
      <c r="P11" s="95">
        <v>0.32</v>
      </c>
      <c r="Q11" s="95">
        <v>0.02</v>
      </c>
      <c r="R11" s="95">
        <v>0.34</v>
      </c>
      <c r="S11" s="95">
        <v>0.38</v>
      </c>
      <c r="T11" s="95">
        <v>0.18</v>
      </c>
      <c r="U11" s="95">
        <v>0.09</v>
      </c>
      <c r="V11" s="95">
        <v>0.02</v>
      </c>
      <c r="W11" s="129">
        <v>0.21</v>
      </c>
      <c r="X11" s="129">
        <v>0.43000000000000005</v>
      </c>
      <c r="Y11" s="129">
        <v>0.6</v>
      </c>
      <c r="Z11" s="129">
        <v>0.66</v>
      </c>
      <c r="AA11" s="128">
        <v>0.72</v>
      </c>
    </row>
    <row r="12" spans="1:27" ht="24.95" customHeight="1" x14ac:dyDescent="0.2">
      <c r="A12" s="101" t="s">
        <v>122</v>
      </c>
      <c r="B12" s="95">
        <v>0.01</v>
      </c>
      <c r="C12" s="95">
        <v>0.28999999999999998</v>
      </c>
      <c r="D12" s="95">
        <v>0.55000000000000004</v>
      </c>
      <c r="E12" s="95">
        <v>0.14000000000000001</v>
      </c>
      <c r="F12" s="96">
        <v>0.11</v>
      </c>
      <c r="G12" s="95">
        <v>0.4</v>
      </c>
      <c r="H12" s="95">
        <v>0.48</v>
      </c>
      <c r="I12" s="95">
        <v>0.01</v>
      </c>
      <c r="J12" s="95">
        <v>0.2</v>
      </c>
      <c r="K12" s="95">
        <v>0.41</v>
      </c>
      <c r="L12" s="95">
        <v>0.36</v>
      </c>
      <c r="M12" s="95">
        <v>0.02</v>
      </c>
      <c r="N12" s="95">
        <v>0.13</v>
      </c>
      <c r="O12" s="95">
        <v>0.56999999999999995</v>
      </c>
      <c r="P12" s="95">
        <v>0.28999999999999998</v>
      </c>
      <c r="Q12" s="95">
        <v>0.01</v>
      </c>
      <c r="R12" s="95">
        <v>0.52</v>
      </c>
      <c r="S12" s="95">
        <v>0.31</v>
      </c>
      <c r="T12" s="95">
        <v>0.14000000000000001</v>
      </c>
      <c r="U12" s="95">
        <v>0.02</v>
      </c>
      <c r="V12" s="95">
        <v>0</v>
      </c>
      <c r="W12" s="129">
        <v>0.3</v>
      </c>
      <c r="X12" s="129">
        <v>0.51</v>
      </c>
      <c r="Y12" s="129">
        <v>0.61</v>
      </c>
      <c r="Z12" s="129">
        <v>0.7</v>
      </c>
      <c r="AA12" s="128">
        <v>0.83000000000000007</v>
      </c>
    </row>
    <row r="13" spans="1:27" ht="24.95" customHeight="1" x14ac:dyDescent="0.2">
      <c r="A13" s="101" t="s">
        <v>107</v>
      </c>
      <c r="B13" s="95">
        <v>0</v>
      </c>
      <c r="C13" s="95">
        <v>0.27</v>
      </c>
      <c r="D13" s="95">
        <v>0.64</v>
      </c>
      <c r="E13" s="95">
        <v>0.09</v>
      </c>
      <c r="F13" s="96">
        <v>7.0000000000000007E-2</v>
      </c>
      <c r="G13" s="95">
        <v>0.39</v>
      </c>
      <c r="H13" s="95">
        <v>0.5</v>
      </c>
      <c r="I13" s="95">
        <v>0.04</v>
      </c>
      <c r="J13" s="95">
        <v>7.0000000000000007E-2</v>
      </c>
      <c r="K13" s="95">
        <v>0.51</v>
      </c>
      <c r="L13" s="95">
        <v>0.36</v>
      </c>
      <c r="M13" s="95">
        <v>0.05</v>
      </c>
      <c r="N13" s="95">
        <v>0.12</v>
      </c>
      <c r="O13" s="95">
        <v>0.5</v>
      </c>
      <c r="P13" s="95">
        <v>0.36</v>
      </c>
      <c r="Q13" s="95">
        <v>0.01</v>
      </c>
      <c r="R13" s="95">
        <v>0.36</v>
      </c>
      <c r="S13" s="95">
        <v>0.38</v>
      </c>
      <c r="T13" s="95">
        <v>0.19</v>
      </c>
      <c r="U13" s="95">
        <v>7.0000000000000007E-2</v>
      </c>
      <c r="V13" s="95">
        <v>0</v>
      </c>
      <c r="W13" s="129">
        <v>0.27</v>
      </c>
      <c r="X13" s="129">
        <v>0.46</v>
      </c>
      <c r="Y13" s="129">
        <v>0.58000000000000007</v>
      </c>
      <c r="Z13" s="129">
        <v>0.62</v>
      </c>
      <c r="AA13" s="128">
        <v>0.74</v>
      </c>
    </row>
    <row r="14" spans="1:27" ht="24.95" customHeight="1" x14ac:dyDescent="0.2">
      <c r="A14" s="101" t="s">
        <v>116</v>
      </c>
      <c r="B14" s="95">
        <v>0</v>
      </c>
      <c r="C14" s="95">
        <v>0.16</v>
      </c>
      <c r="D14" s="95">
        <v>0.67</v>
      </c>
      <c r="E14" s="95">
        <v>0.16</v>
      </c>
      <c r="F14" s="96">
        <v>0.06</v>
      </c>
      <c r="G14" s="95">
        <v>0.24</v>
      </c>
      <c r="H14" s="95">
        <v>0.63</v>
      </c>
      <c r="I14" s="95">
        <v>0.06</v>
      </c>
      <c r="J14" s="95">
        <v>0.1</v>
      </c>
      <c r="K14" s="95">
        <v>0.47</v>
      </c>
      <c r="L14" s="95">
        <v>0.39</v>
      </c>
      <c r="M14" s="95">
        <v>0.04</v>
      </c>
      <c r="N14" s="95">
        <v>0.08</v>
      </c>
      <c r="O14" s="95">
        <v>0.37</v>
      </c>
      <c r="P14" s="95">
        <v>0.55000000000000004</v>
      </c>
      <c r="Q14" s="95">
        <v>0</v>
      </c>
      <c r="R14" s="95">
        <v>0.27</v>
      </c>
      <c r="S14" s="95">
        <v>0.43</v>
      </c>
      <c r="T14" s="95">
        <v>0.22</v>
      </c>
      <c r="U14" s="95">
        <v>0.04</v>
      </c>
      <c r="V14" s="95">
        <v>0.04</v>
      </c>
      <c r="W14" s="129">
        <v>0.16</v>
      </c>
      <c r="X14" s="129">
        <v>0.3</v>
      </c>
      <c r="Y14" s="129">
        <v>0.56999999999999995</v>
      </c>
      <c r="Z14" s="129">
        <v>0.45</v>
      </c>
      <c r="AA14" s="128">
        <v>0.7</v>
      </c>
    </row>
    <row r="15" spans="1:27" ht="24.95" customHeight="1" x14ac:dyDescent="0.25">
      <c r="A15" s="148" t="s">
        <v>233</v>
      </c>
      <c r="B15" s="149">
        <v>1.1250000000000003E-2</v>
      </c>
      <c r="C15" s="149">
        <v>0.25291666666666668</v>
      </c>
      <c r="D15" s="149">
        <v>0.60875000000000001</v>
      </c>
      <c r="E15" s="149">
        <v>0.12708333333333335</v>
      </c>
      <c r="F15" s="160">
        <v>8.3333333333333356E-2</v>
      </c>
      <c r="G15" s="149">
        <v>0.40083333333333332</v>
      </c>
      <c r="H15" s="149">
        <v>0.47625000000000006</v>
      </c>
      <c r="I15" s="149">
        <v>3.9166666666666676E-2</v>
      </c>
      <c r="J15" s="149">
        <v>0.13166666666666668</v>
      </c>
      <c r="K15" s="149">
        <v>0.46583333333333327</v>
      </c>
      <c r="L15" s="149">
        <v>0.36541666666666656</v>
      </c>
      <c r="M15" s="149">
        <v>3.7083333333333336E-2</v>
      </c>
      <c r="N15" s="149">
        <v>0.13750000000000001</v>
      </c>
      <c r="O15" s="149">
        <v>0.49500000000000011</v>
      </c>
      <c r="P15" s="149">
        <v>0.35208333333333336</v>
      </c>
      <c r="Q15" s="149">
        <v>1.5416666666666671E-2</v>
      </c>
      <c r="R15" s="149">
        <v>0.39333333333333337</v>
      </c>
      <c r="S15" s="149">
        <v>0.34541666666666665</v>
      </c>
      <c r="T15" s="149">
        <v>0.18166666666666667</v>
      </c>
      <c r="U15" s="149">
        <v>7.0416666666666697E-2</v>
      </c>
      <c r="V15" s="149">
        <v>9.5833333333333326E-3</v>
      </c>
      <c r="W15" s="129">
        <v>0.26416666666666666</v>
      </c>
      <c r="X15" s="129">
        <v>0.48416666666666669</v>
      </c>
      <c r="Y15" s="129">
        <v>0.59750000000000003</v>
      </c>
      <c r="Z15" s="129">
        <v>0.63249999999999995</v>
      </c>
      <c r="AA15" s="129">
        <v>0.73874999999999991</v>
      </c>
    </row>
    <row r="16" spans="1:27" ht="24.95" customHeight="1" x14ac:dyDescent="0.2">
      <c r="A16" s="101" t="s">
        <v>106</v>
      </c>
      <c r="B16" s="95">
        <v>0.01</v>
      </c>
      <c r="C16" s="95">
        <v>0.3</v>
      </c>
      <c r="D16" s="95">
        <v>0.66</v>
      </c>
      <c r="E16" s="95">
        <v>0.03</v>
      </c>
      <c r="F16" s="96">
        <v>0.14000000000000001</v>
      </c>
      <c r="G16" s="95">
        <v>0.39</v>
      </c>
      <c r="H16" s="95">
        <v>0.45</v>
      </c>
      <c r="I16" s="95">
        <v>0.01</v>
      </c>
      <c r="J16" s="95">
        <v>0.2</v>
      </c>
      <c r="K16" s="95">
        <v>0.45</v>
      </c>
      <c r="L16" s="95">
        <v>0.36</v>
      </c>
      <c r="M16" s="95">
        <v>0</v>
      </c>
      <c r="N16" s="95">
        <v>0.24</v>
      </c>
      <c r="O16" s="95">
        <v>0.55000000000000004</v>
      </c>
      <c r="P16" s="95">
        <v>0.21</v>
      </c>
      <c r="Q16" s="95">
        <v>0</v>
      </c>
      <c r="R16" s="95">
        <v>0.42</v>
      </c>
      <c r="S16" s="95">
        <v>0.41</v>
      </c>
      <c r="T16" s="95">
        <v>0.13</v>
      </c>
      <c r="U16" s="95">
        <v>0.04</v>
      </c>
      <c r="V16" s="95">
        <v>0</v>
      </c>
      <c r="W16" s="129">
        <v>0.31</v>
      </c>
      <c r="X16" s="129">
        <v>0.53</v>
      </c>
      <c r="Y16" s="129">
        <v>0.65</v>
      </c>
      <c r="Z16" s="129">
        <v>0.79</v>
      </c>
      <c r="AA16" s="128">
        <v>0.83</v>
      </c>
    </row>
    <row r="17" spans="1:27" ht="24.95" customHeight="1" x14ac:dyDescent="0.2">
      <c r="A17" s="101" t="s">
        <v>231</v>
      </c>
      <c r="B17" s="95">
        <v>0.02</v>
      </c>
      <c r="C17" s="95">
        <v>0.36</v>
      </c>
      <c r="D17" s="95">
        <v>0.52</v>
      </c>
      <c r="E17" s="95">
        <v>0.1</v>
      </c>
      <c r="F17" s="96">
        <v>0.11</v>
      </c>
      <c r="G17" s="95">
        <v>0.52</v>
      </c>
      <c r="H17" s="95">
        <v>0.35</v>
      </c>
      <c r="I17" s="95">
        <v>0.02</v>
      </c>
      <c r="J17" s="95">
        <v>0.22</v>
      </c>
      <c r="K17" s="95">
        <v>0.39</v>
      </c>
      <c r="L17" s="95">
        <v>0.35</v>
      </c>
      <c r="M17" s="95">
        <v>0.05</v>
      </c>
      <c r="N17" s="95">
        <v>0.2</v>
      </c>
      <c r="O17" s="95">
        <v>0.47</v>
      </c>
      <c r="P17" s="95">
        <v>0.32</v>
      </c>
      <c r="Q17" s="95">
        <v>0.01</v>
      </c>
      <c r="R17" s="95">
        <v>0.49</v>
      </c>
      <c r="S17" s="95">
        <v>0.3</v>
      </c>
      <c r="T17" s="95">
        <v>0.15</v>
      </c>
      <c r="U17" s="95">
        <v>0.04</v>
      </c>
      <c r="V17" s="95">
        <v>0.02</v>
      </c>
      <c r="W17" s="129">
        <v>0.38</v>
      </c>
      <c r="X17" s="129">
        <v>0.63</v>
      </c>
      <c r="Y17" s="129">
        <v>0.61</v>
      </c>
      <c r="Z17" s="129">
        <v>0.66999999999999993</v>
      </c>
      <c r="AA17" s="128">
        <v>0.79</v>
      </c>
    </row>
    <row r="18" spans="1:27" ht="24.95" customHeight="1" x14ac:dyDescent="0.2">
      <c r="A18" s="101" t="s">
        <v>120</v>
      </c>
      <c r="B18" s="95">
        <v>0.01</v>
      </c>
      <c r="C18" s="95">
        <v>0.25</v>
      </c>
      <c r="D18" s="95">
        <v>0.6</v>
      </c>
      <c r="E18" s="95">
        <v>0.14000000000000001</v>
      </c>
      <c r="F18" s="96">
        <v>7.0000000000000007E-2</v>
      </c>
      <c r="G18" s="95">
        <v>0.44</v>
      </c>
      <c r="H18" s="95">
        <v>0.49</v>
      </c>
      <c r="I18" s="95">
        <v>0</v>
      </c>
      <c r="J18" s="95">
        <v>0.13</v>
      </c>
      <c r="K18" s="95">
        <v>0.51</v>
      </c>
      <c r="L18" s="95">
        <v>0.33</v>
      </c>
      <c r="M18" s="95">
        <v>0.03</v>
      </c>
      <c r="N18" s="95">
        <v>0.1</v>
      </c>
      <c r="O18" s="95">
        <v>0.56999999999999995</v>
      </c>
      <c r="P18" s="95">
        <v>0.33</v>
      </c>
      <c r="Q18" s="95">
        <v>0</v>
      </c>
      <c r="R18" s="95">
        <v>0.39</v>
      </c>
      <c r="S18" s="95">
        <v>0.31</v>
      </c>
      <c r="T18" s="95">
        <v>0.22</v>
      </c>
      <c r="U18" s="95">
        <v>0.08</v>
      </c>
      <c r="V18" s="95">
        <v>0</v>
      </c>
      <c r="W18" s="129">
        <v>0.26</v>
      </c>
      <c r="X18" s="129">
        <v>0.51</v>
      </c>
      <c r="Y18" s="129">
        <v>0.64</v>
      </c>
      <c r="Z18" s="129">
        <v>0.66999999999999993</v>
      </c>
      <c r="AA18" s="128">
        <v>0.7</v>
      </c>
    </row>
    <row r="19" spans="1:27" ht="24.95" customHeight="1" x14ac:dyDescent="0.2">
      <c r="A19" s="101" t="s">
        <v>115</v>
      </c>
      <c r="B19" s="95">
        <v>0</v>
      </c>
      <c r="C19" s="95">
        <v>0.47</v>
      </c>
      <c r="D19" s="95">
        <v>0.48</v>
      </c>
      <c r="E19" s="95">
        <v>0.05</v>
      </c>
      <c r="F19" s="96">
        <v>0.12</v>
      </c>
      <c r="G19" s="95">
        <v>0.6</v>
      </c>
      <c r="H19" s="95">
        <v>0.28000000000000003</v>
      </c>
      <c r="I19" s="95">
        <v>0</v>
      </c>
      <c r="J19" s="95">
        <v>0.17</v>
      </c>
      <c r="K19" s="95">
        <v>0.6</v>
      </c>
      <c r="L19" s="95">
        <v>0.21</v>
      </c>
      <c r="M19" s="95">
        <v>0.02</v>
      </c>
      <c r="N19" s="95">
        <v>0.31</v>
      </c>
      <c r="O19" s="95">
        <v>0.59</v>
      </c>
      <c r="P19" s="95">
        <v>0.1</v>
      </c>
      <c r="Q19" s="95">
        <v>0</v>
      </c>
      <c r="R19" s="95">
        <v>0.64</v>
      </c>
      <c r="S19" s="95">
        <v>0.31</v>
      </c>
      <c r="T19" s="95">
        <v>0.03</v>
      </c>
      <c r="U19" s="95">
        <v>0.02</v>
      </c>
      <c r="V19" s="95">
        <v>0</v>
      </c>
      <c r="W19" s="129">
        <v>0.47</v>
      </c>
      <c r="X19" s="129">
        <v>0.72</v>
      </c>
      <c r="Y19" s="129">
        <v>0.77</v>
      </c>
      <c r="Z19" s="129">
        <v>0.89999999999999991</v>
      </c>
      <c r="AA19" s="128">
        <v>0.95</v>
      </c>
    </row>
    <row r="20" spans="1:27" ht="24.95" customHeight="1" x14ac:dyDescent="0.2">
      <c r="A20" s="101" t="s">
        <v>113</v>
      </c>
      <c r="B20" s="95">
        <v>0</v>
      </c>
      <c r="C20" s="95">
        <v>0.1</v>
      </c>
      <c r="D20" s="95">
        <v>0.77</v>
      </c>
      <c r="E20" s="95">
        <v>0.13</v>
      </c>
      <c r="F20" s="96">
        <v>0.02</v>
      </c>
      <c r="G20" s="95">
        <v>0.25</v>
      </c>
      <c r="H20" s="95">
        <v>0.65</v>
      </c>
      <c r="I20" s="95">
        <v>0.08</v>
      </c>
      <c r="J20" s="95">
        <v>0.04</v>
      </c>
      <c r="K20" s="95">
        <v>0.44</v>
      </c>
      <c r="L20" s="95">
        <v>0.42</v>
      </c>
      <c r="M20" s="95">
        <v>0.1</v>
      </c>
      <c r="N20" s="95">
        <v>0.06</v>
      </c>
      <c r="O20" s="95">
        <v>0.46</v>
      </c>
      <c r="P20" s="95">
        <v>0.46</v>
      </c>
      <c r="Q20" s="95">
        <v>0.02</v>
      </c>
      <c r="R20" s="95">
        <v>0.38</v>
      </c>
      <c r="S20" s="95">
        <v>0.28999999999999998</v>
      </c>
      <c r="T20" s="95">
        <v>0.23</v>
      </c>
      <c r="U20" s="95">
        <v>0.1</v>
      </c>
      <c r="V20" s="95">
        <v>0</v>
      </c>
      <c r="W20" s="129">
        <v>0.1</v>
      </c>
      <c r="X20" s="129">
        <v>0.27</v>
      </c>
      <c r="Y20" s="129">
        <v>0.48</v>
      </c>
      <c r="Z20" s="129">
        <v>0.52</v>
      </c>
      <c r="AA20" s="128">
        <v>0.66999999999999993</v>
      </c>
    </row>
    <row r="21" spans="1:27" ht="24.95" customHeight="1" x14ac:dyDescent="0.2">
      <c r="A21" s="101" t="s">
        <v>109</v>
      </c>
      <c r="B21" s="95">
        <v>0</v>
      </c>
      <c r="C21" s="95">
        <v>0.17</v>
      </c>
      <c r="D21" s="95">
        <v>0.69</v>
      </c>
      <c r="E21" s="95">
        <v>0.14000000000000001</v>
      </c>
      <c r="F21" s="96">
        <v>7.0000000000000007E-2</v>
      </c>
      <c r="G21" s="95">
        <v>0.35</v>
      </c>
      <c r="H21" s="95">
        <v>0.5</v>
      </c>
      <c r="I21" s="95">
        <v>0.08</v>
      </c>
      <c r="J21" s="95">
        <v>0.09</v>
      </c>
      <c r="K21" s="95">
        <v>0.41</v>
      </c>
      <c r="L21" s="95">
        <v>0.45</v>
      </c>
      <c r="M21" s="95">
        <v>0.05</v>
      </c>
      <c r="N21" s="95">
        <v>0.1</v>
      </c>
      <c r="O21" s="95">
        <v>0.55000000000000004</v>
      </c>
      <c r="P21" s="95">
        <v>0.34</v>
      </c>
      <c r="Q21" s="95">
        <v>0.01</v>
      </c>
      <c r="R21" s="95">
        <v>0.27</v>
      </c>
      <c r="S21" s="95">
        <v>0.34</v>
      </c>
      <c r="T21" s="95">
        <v>0.31</v>
      </c>
      <c r="U21" s="95">
        <v>0.05</v>
      </c>
      <c r="V21" s="95">
        <v>0.03</v>
      </c>
      <c r="W21" s="129">
        <v>0.17</v>
      </c>
      <c r="X21" s="129">
        <v>0.42</v>
      </c>
      <c r="Y21" s="129">
        <v>0.5</v>
      </c>
      <c r="Z21" s="129">
        <v>0.65</v>
      </c>
      <c r="AA21" s="128">
        <v>0.6100000000000001</v>
      </c>
    </row>
    <row r="22" spans="1:27" ht="24.95" customHeight="1" x14ac:dyDescent="0.2">
      <c r="A22" s="101" t="s">
        <v>121</v>
      </c>
      <c r="B22" s="95">
        <v>0</v>
      </c>
      <c r="C22" s="95">
        <v>0.13</v>
      </c>
      <c r="D22" s="95">
        <v>0.69</v>
      </c>
      <c r="E22" s="95">
        <v>0.18</v>
      </c>
      <c r="F22" s="96">
        <v>0.03</v>
      </c>
      <c r="G22" s="95">
        <v>0.44</v>
      </c>
      <c r="H22" s="95">
        <v>0.5</v>
      </c>
      <c r="I22" s="95">
        <v>0.03</v>
      </c>
      <c r="J22" s="95">
        <v>7.0000000000000007E-2</v>
      </c>
      <c r="K22" s="95">
        <v>0.5</v>
      </c>
      <c r="L22" s="95">
        <v>0.37</v>
      </c>
      <c r="M22" s="95">
        <v>0.06</v>
      </c>
      <c r="N22" s="95">
        <v>0.09</v>
      </c>
      <c r="O22" s="95">
        <v>0.5</v>
      </c>
      <c r="P22" s="95">
        <v>0.4</v>
      </c>
      <c r="Q22" s="95">
        <v>0.01</v>
      </c>
      <c r="R22" s="95">
        <v>0.28000000000000003</v>
      </c>
      <c r="S22" s="95">
        <v>0.46</v>
      </c>
      <c r="T22" s="95">
        <v>0.21</v>
      </c>
      <c r="U22" s="95">
        <v>0.04</v>
      </c>
      <c r="V22" s="95">
        <v>0.01</v>
      </c>
      <c r="W22" s="129">
        <v>0.13</v>
      </c>
      <c r="X22" s="129">
        <v>0.47</v>
      </c>
      <c r="Y22" s="129">
        <v>0.57000000000000006</v>
      </c>
      <c r="Z22" s="129">
        <v>0.59</v>
      </c>
      <c r="AA22" s="128">
        <v>0.74</v>
      </c>
    </row>
    <row r="23" spans="1:27" ht="24.95" customHeight="1" x14ac:dyDescent="0.2">
      <c r="A23" s="101" t="s">
        <v>110</v>
      </c>
      <c r="B23" s="95">
        <v>0.02</v>
      </c>
      <c r="C23" s="95">
        <v>0.28000000000000003</v>
      </c>
      <c r="D23" s="95">
        <v>0.65</v>
      </c>
      <c r="E23" s="95">
        <v>0.05</v>
      </c>
      <c r="F23" s="96">
        <v>0.12</v>
      </c>
      <c r="G23" s="95">
        <v>0.6</v>
      </c>
      <c r="H23" s="95">
        <v>0.28000000000000003</v>
      </c>
      <c r="I23" s="95">
        <v>0</v>
      </c>
      <c r="J23" s="95">
        <v>0.14000000000000001</v>
      </c>
      <c r="K23" s="95">
        <v>0.6</v>
      </c>
      <c r="L23" s="95">
        <v>0.26</v>
      </c>
      <c r="M23" s="95">
        <v>0</v>
      </c>
      <c r="N23" s="95">
        <v>0.16</v>
      </c>
      <c r="O23" s="95">
        <v>0.57999999999999996</v>
      </c>
      <c r="P23" s="95">
        <v>0.26</v>
      </c>
      <c r="Q23" s="95">
        <v>0</v>
      </c>
      <c r="R23" s="95">
        <v>0.56000000000000005</v>
      </c>
      <c r="S23" s="95">
        <v>0.35</v>
      </c>
      <c r="T23" s="95">
        <v>7.0000000000000007E-2</v>
      </c>
      <c r="U23" s="95">
        <v>0.02</v>
      </c>
      <c r="V23" s="95">
        <v>0</v>
      </c>
      <c r="W23" s="129">
        <v>0.30000000000000004</v>
      </c>
      <c r="X23" s="129">
        <v>0.72</v>
      </c>
      <c r="Y23" s="129">
        <v>0.74</v>
      </c>
      <c r="Z23" s="129">
        <v>0.74</v>
      </c>
      <c r="AA23" s="128">
        <v>0.91</v>
      </c>
    </row>
    <row r="24" spans="1:27" ht="24.95" customHeight="1" x14ac:dyDescent="0.2">
      <c r="A24" s="101" t="s">
        <v>234</v>
      </c>
      <c r="B24" s="95">
        <v>0.01</v>
      </c>
      <c r="C24" s="95">
        <v>0.23</v>
      </c>
      <c r="D24" s="95">
        <v>0.63</v>
      </c>
      <c r="E24" s="95">
        <v>0.14000000000000001</v>
      </c>
      <c r="F24" s="96">
        <v>0.05</v>
      </c>
      <c r="G24" s="95">
        <v>0.46</v>
      </c>
      <c r="H24" s="95">
        <v>0.46</v>
      </c>
      <c r="I24" s="95">
        <v>0.03</v>
      </c>
      <c r="J24" s="95">
        <v>0.13</v>
      </c>
      <c r="K24" s="95">
        <v>0.5</v>
      </c>
      <c r="L24" s="95">
        <v>0.36</v>
      </c>
      <c r="M24" s="95">
        <v>0.01</v>
      </c>
      <c r="N24" s="95">
        <v>0.13</v>
      </c>
      <c r="O24" s="95">
        <v>0.55000000000000004</v>
      </c>
      <c r="P24" s="95">
        <v>0.32</v>
      </c>
      <c r="Q24" s="95">
        <v>0.01</v>
      </c>
      <c r="R24" s="95">
        <v>0.44</v>
      </c>
      <c r="S24" s="95">
        <v>0.35</v>
      </c>
      <c r="T24" s="95">
        <v>0.15</v>
      </c>
      <c r="U24" s="95">
        <v>0.04</v>
      </c>
      <c r="V24" s="95">
        <v>0.02</v>
      </c>
      <c r="W24" s="129">
        <v>0.24000000000000002</v>
      </c>
      <c r="X24" s="129">
        <v>0.51</v>
      </c>
      <c r="Y24" s="129">
        <v>0.63</v>
      </c>
      <c r="Z24" s="129">
        <v>0.68</v>
      </c>
      <c r="AA24" s="128">
        <v>0.79</v>
      </c>
    </row>
    <row r="25" spans="1:27" ht="24.95" customHeight="1" x14ac:dyDescent="0.2">
      <c r="A25" s="101" t="s">
        <v>118</v>
      </c>
      <c r="B25" s="95">
        <v>0.03</v>
      </c>
      <c r="C25" s="95">
        <v>0.35</v>
      </c>
      <c r="D25" s="95">
        <v>0.53</v>
      </c>
      <c r="E25" s="95">
        <v>0.1</v>
      </c>
      <c r="F25" s="96">
        <v>0.13</v>
      </c>
      <c r="G25" s="95">
        <v>0.48</v>
      </c>
      <c r="H25" s="95">
        <v>0.36</v>
      </c>
      <c r="I25" s="95">
        <v>0.04</v>
      </c>
      <c r="J25" s="95">
        <v>0.21</v>
      </c>
      <c r="K25" s="95">
        <v>0.46</v>
      </c>
      <c r="L25" s="95">
        <v>0.31</v>
      </c>
      <c r="M25" s="95">
        <v>0.01</v>
      </c>
      <c r="N25" s="95">
        <v>0.24</v>
      </c>
      <c r="O25" s="95">
        <v>0.46</v>
      </c>
      <c r="P25" s="95">
        <v>0.28999999999999998</v>
      </c>
      <c r="Q25" s="95">
        <v>0.01</v>
      </c>
      <c r="R25" s="95">
        <v>0.41</v>
      </c>
      <c r="S25" s="95">
        <v>0.35</v>
      </c>
      <c r="T25" s="95">
        <v>0.2</v>
      </c>
      <c r="U25" s="95">
        <v>0.04</v>
      </c>
      <c r="V25" s="95">
        <v>0</v>
      </c>
      <c r="W25" s="129">
        <v>0.38</v>
      </c>
      <c r="X25" s="129">
        <v>0.61</v>
      </c>
      <c r="Y25" s="129">
        <v>0.67</v>
      </c>
      <c r="Z25" s="129">
        <v>0.7</v>
      </c>
      <c r="AA25" s="128">
        <v>0.76</v>
      </c>
    </row>
    <row r="26" spans="1:27" ht="24.95" customHeight="1" x14ac:dyDescent="0.2">
      <c r="A26" s="101" t="s">
        <v>117</v>
      </c>
      <c r="B26" s="95">
        <v>0</v>
      </c>
      <c r="C26" s="95">
        <v>0.11</v>
      </c>
      <c r="D26" s="95">
        <v>0.64</v>
      </c>
      <c r="E26" s="95">
        <v>0.25</v>
      </c>
      <c r="F26" s="96">
        <v>0</v>
      </c>
      <c r="G26" s="95">
        <v>0.16</v>
      </c>
      <c r="H26" s="95">
        <v>0.68</v>
      </c>
      <c r="I26" s="95">
        <v>0.16</v>
      </c>
      <c r="J26" s="95">
        <v>0.02</v>
      </c>
      <c r="K26" s="95">
        <v>0.38</v>
      </c>
      <c r="L26" s="95">
        <v>0.51</v>
      </c>
      <c r="M26" s="95">
        <v>0.1</v>
      </c>
      <c r="N26" s="95">
        <v>0</v>
      </c>
      <c r="O26" s="95">
        <v>0.28999999999999998</v>
      </c>
      <c r="P26" s="95">
        <v>0.63</v>
      </c>
      <c r="Q26" s="95">
        <v>0.08</v>
      </c>
      <c r="R26" s="95">
        <v>0.21</v>
      </c>
      <c r="S26" s="95">
        <v>0.41</v>
      </c>
      <c r="T26" s="95">
        <v>0.28000000000000003</v>
      </c>
      <c r="U26" s="95">
        <v>0.09</v>
      </c>
      <c r="V26" s="95">
        <v>0.02</v>
      </c>
      <c r="W26" s="129">
        <v>0.11</v>
      </c>
      <c r="X26" s="129">
        <v>0.16</v>
      </c>
      <c r="Y26" s="129">
        <v>0.4</v>
      </c>
      <c r="Z26" s="129">
        <v>0.28999999999999998</v>
      </c>
      <c r="AA26" s="128">
        <v>0.62</v>
      </c>
    </row>
    <row r="27" spans="1:27" x14ac:dyDescent="0.2">
      <c r="A27" s="103" t="s">
        <v>111</v>
      </c>
      <c r="B27" s="150">
        <v>0</v>
      </c>
      <c r="C27" s="150">
        <v>0.24</v>
      </c>
      <c r="D27" s="150">
        <v>0.6</v>
      </c>
      <c r="E27" s="150">
        <v>0.16</v>
      </c>
      <c r="F27" s="161">
        <v>0.04</v>
      </c>
      <c r="G27" s="150">
        <v>0.36</v>
      </c>
      <c r="H27" s="150">
        <v>0.59</v>
      </c>
      <c r="I27" s="150">
        <v>0.01</v>
      </c>
      <c r="J27" s="150">
        <v>0.13</v>
      </c>
      <c r="K27" s="150">
        <v>0.44</v>
      </c>
      <c r="L27" s="150">
        <v>0.4</v>
      </c>
      <c r="M27" s="150">
        <v>0.03</v>
      </c>
      <c r="N27" s="150">
        <v>7.0000000000000007E-2</v>
      </c>
      <c r="O27" s="150">
        <v>0.5</v>
      </c>
      <c r="P27" s="150">
        <v>0.41</v>
      </c>
      <c r="Q27" s="150">
        <v>0.01</v>
      </c>
      <c r="R27" s="150">
        <v>0.26</v>
      </c>
      <c r="S27" s="150">
        <v>0.46</v>
      </c>
      <c r="T27" s="150">
        <v>0.2</v>
      </c>
      <c r="U27" s="150">
        <v>0.09</v>
      </c>
      <c r="V27" s="150">
        <v>0</v>
      </c>
      <c r="W27" s="129">
        <v>0.24</v>
      </c>
      <c r="X27" s="129">
        <v>0.39999999999999997</v>
      </c>
      <c r="Y27" s="129">
        <v>0.57000000000000006</v>
      </c>
      <c r="Z27" s="129">
        <v>0.57000000000000006</v>
      </c>
      <c r="AA27" s="128">
        <v>0.72</v>
      </c>
    </row>
    <row r="28" spans="1:27" x14ac:dyDescent="0.2">
      <c r="A28" s="101" t="s">
        <v>33</v>
      </c>
      <c r="B28" s="150">
        <v>0</v>
      </c>
      <c r="C28" s="150">
        <v>0.12</v>
      </c>
      <c r="D28" s="150">
        <v>0.62</v>
      </c>
      <c r="E28" s="150">
        <v>0.26</v>
      </c>
      <c r="F28" s="161">
        <v>0.02</v>
      </c>
      <c r="G28" s="150">
        <v>0.22</v>
      </c>
      <c r="H28" s="150">
        <v>0.7</v>
      </c>
      <c r="I28" s="150">
        <v>0.05</v>
      </c>
      <c r="J28" s="150">
        <v>0.09</v>
      </c>
      <c r="K28" s="150">
        <v>0.38</v>
      </c>
      <c r="L28" s="150">
        <v>0.48</v>
      </c>
      <c r="M28" s="150">
        <v>0.05</v>
      </c>
      <c r="N28" s="150">
        <v>0.06</v>
      </c>
      <c r="O28" s="150">
        <v>0.42</v>
      </c>
      <c r="P28" s="150">
        <v>0.48</v>
      </c>
      <c r="Q28" s="150">
        <v>0.04</v>
      </c>
      <c r="R28" s="150">
        <v>0.18</v>
      </c>
      <c r="S28" s="150">
        <v>0.39</v>
      </c>
      <c r="T28" s="150">
        <v>0.28000000000000003</v>
      </c>
      <c r="U28" s="150">
        <v>0.15</v>
      </c>
      <c r="V28" s="150">
        <v>0</v>
      </c>
      <c r="W28" s="129">
        <v>0.24</v>
      </c>
      <c r="X28" s="129">
        <v>0.39999999999999997</v>
      </c>
      <c r="Y28" s="129">
        <v>0.57000000000000006</v>
      </c>
      <c r="Z28" s="129">
        <v>0.57000000000000006</v>
      </c>
      <c r="AA28" s="128">
        <v>0.72</v>
      </c>
    </row>
    <row r="29" spans="1:27" x14ac:dyDescent="0.2">
      <c r="A29" s="101" t="s">
        <v>237</v>
      </c>
      <c r="B29" s="150">
        <v>0</v>
      </c>
      <c r="C29" s="150">
        <v>0.25</v>
      </c>
      <c r="D29" s="150">
        <v>0.68</v>
      </c>
      <c r="E29" s="150">
        <v>7.0000000000000007E-2</v>
      </c>
      <c r="F29" s="161">
        <v>7.0000000000000007E-2</v>
      </c>
      <c r="G29" s="150">
        <v>0.47</v>
      </c>
      <c r="H29" s="150">
        <v>0.46</v>
      </c>
      <c r="I29" s="150">
        <v>0</v>
      </c>
      <c r="J29" s="150">
        <v>0.2</v>
      </c>
      <c r="K29" s="150">
        <v>0.57999999999999996</v>
      </c>
      <c r="L29" s="150">
        <v>0.22</v>
      </c>
      <c r="M29" s="150">
        <v>0</v>
      </c>
      <c r="N29" s="150">
        <v>0.2</v>
      </c>
      <c r="O29" s="150">
        <v>0.64</v>
      </c>
      <c r="P29" s="150">
        <v>0.15</v>
      </c>
      <c r="Q29" s="150">
        <v>0</v>
      </c>
      <c r="R29" s="150">
        <v>0.59</v>
      </c>
      <c r="S29" s="150">
        <v>0.31</v>
      </c>
      <c r="T29" s="150">
        <v>0.08</v>
      </c>
      <c r="U29" s="150">
        <v>0.02</v>
      </c>
      <c r="V29" s="150">
        <v>0</v>
      </c>
      <c r="W29" s="129">
        <v>0.24</v>
      </c>
      <c r="X29" s="129">
        <v>0.39999999999999997</v>
      </c>
      <c r="Y29" s="129">
        <v>0.57000000000000006</v>
      </c>
      <c r="Z29" s="129">
        <v>0.57000000000000006</v>
      </c>
      <c r="AA29" s="128">
        <v>0.72</v>
      </c>
    </row>
    <row r="30" spans="1:27" x14ac:dyDescent="0.2">
      <c r="A30" s="65">
        <v>1</v>
      </c>
      <c r="B30" s="65">
        <v>2</v>
      </c>
      <c r="C30" s="65">
        <v>3</v>
      </c>
      <c r="D30" s="65">
        <v>4</v>
      </c>
      <c r="E30" s="65">
        <v>5</v>
      </c>
      <c r="F30" s="27">
        <v>6</v>
      </c>
      <c r="G30" s="65">
        <v>7</v>
      </c>
      <c r="H30" s="65">
        <v>8</v>
      </c>
      <c r="I30" s="65">
        <v>9</v>
      </c>
      <c r="J30" s="65">
        <v>10</v>
      </c>
      <c r="K30" s="65">
        <v>11</v>
      </c>
      <c r="L30" s="65">
        <v>12</v>
      </c>
      <c r="M30" s="65">
        <v>13</v>
      </c>
      <c r="N30" s="65">
        <v>14</v>
      </c>
      <c r="O30" s="65">
        <v>15</v>
      </c>
      <c r="P30" s="65">
        <v>16</v>
      </c>
      <c r="Q30" s="65">
        <v>17</v>
      </c>
      <c r="R30" s="65">
        <v>18</v>
      </c>
      <c r="S30" s="65">
        <v>19</v>
      </c>
      <c r="T30" s="65">
        <v>20</v>
      </c>
      <c r="U30" s="65">
        <v>21</v>
      </c>
      <c r="V30" s="65">
        <v>22</v>
      </c>
      <c r="W30" s="65">
        <v>23</v>
      </c>
      <c r="X30" s="65">
        <v>24</v>
      </c>
      <c r="Y30" s="65">
        <v>25</v>
      </c>
      <c r="Z30" s="65">
        <v>26</v>
      </c>
      <c r="AA30" s="65">
        <v>27</v>
      </c>
    </row>
  </sheetData>
  <autoFilter ref="A2:IV2">
    <sortState ref="A3:IV27">
      <sortCondition ref="A2"/>
    </sortState>
  </autoFilter>
  <mergeCells count="5">
    <mergeCell ref="B1:E1"/>
    <mergeCell ref="F1:I1"/>
    <mergeCell ref="J1:M1"/>
    <mergeCell ref="N1:Q1"/>
    <mergeCell ref="R1:V1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A19" workbookViewId="0">
      <selection activeCell="F2" sqref="F1:F1048576"/>
    </sheetView>
  </sheetViews>
  <sheetFormatPr baseColWidth="10" defaultColWidth="12.5703125" defaultRowHeight="12.75" x14ac:dyDescent="0.2"/>
  <cols>
    <col min="1" max="1" width="50.85546875" style="92" customWidth="1"/>
    <col min="2" max="2" width="3.42578125" style="92" bestFit="1" customWidth="1"/>
    <col min="3" max="5" width="4.42578125" style="92" customWidth="1"/>
    <col min="6" max="17" width="4.42578125" style="92" bestFit="1" customWidth="1"/>
    <col min="18" max="18" width="7.7109375" style="92" customWidth="1"/>
    <col min="19" max="19" width="10.5703125" style="92" customWidth="1"/>
    <col min="20" max="22" width="4.42578125" style="92" bestFit="1" customWidth="1"/>
    <col min="23" max="23" width="13.5703125" style="92" bestFit="1" customWidth="1"/>
    <col min="24" max="24" width="11.7109375" style="92" bestFit="1" customWidth="1"/>
    <col min="25" max="25" width="20.140625" style="92" bestFit="1" customWidth="1"/>
    <col min="26" max="26" width="16.5703125" style="92" bestFit="1" customWidth="1"/>
    <col min="27" max="27" width="9.5703125" style="92" bestFit="1" customWidth="1"/>
    <col min="28" max="256" width="9.140625" style="92" customWidth="1"/>
    <col min="257" max="16384" width="12.5703125" style="92"/>
  </cols>
  <sheetData>
    <row r="1" spans="1:27" ht="24.95" customHeight="1" x14ac:dyDescent="0.2">
      <c r="A1" s="184" t="s">
        <v>83</v>
      </c>
      <c r="B1" s="185" t="s">
        <v>86</v>
      </c>
      <c r="C1" s="186"/>
      <c r="D1" s="186"/>
      <c r="E1" s="186"/>
      <c r="F1" s="185" t="s">
        <v>86</v>
      </c>
      <c r="G1" s="186"/>
      <c r="H1" s="186"/>
      <c r="I1" s="186"/>
      <c r="J1" s="185" t="s">
        <v>86</v>
      </c>
      <c r="K1" s="186"/>
      <c r="L1" s="186"/>
      <c r="M1" s="186"/>
      <c r="N1" s="185" t="s">
        <v>86</v>
      </c>
      <c r="O1" s="186"/>
      <c r="P1" s="186"/>
      <c r="Q1" s="186"/>
      <c r="R1" s="185" t="s">
        <v>86</v>
      </c>
      <c r="S1" s="186"/>
      <c r="T1" s="186"/>
      <c r="U1" s="186"/>
      <c r="V1" s="186"/>
      <c r="W1" s="92" t="s">
        <v>251</v>
      </c>
      <c r="X1" s="92" t="s">
        <v>252</v>
      </c>
      <c r="Y1" s="92" t="s">
        <v>253</v>
      </c>
      <c r="Z1" s="92" t="s">
        <v>254</v>
      </c>
      <c r="AA1" s="92" t="s">
        <v>81</v>
      </c>
    </row>
    <row r="2" spans="1:27" ht="24.95" customHeight="1" x14ac:dyDescent="0.2">
      <c r="A2" s="184" t="s">
        <v>92</v>
      </c>
      <c r="B2" s="151" t="s">
        <v>93</v>
      </c>
      <c r="C2" s="151" t="s">
        <v>94</v>
      </c>
      <c r="D2" s="151" t="s">
        <v>95</v>
      </c>
      <c r="E2" s="151" t="s">
        <v>96</v>
      </c>
      <c r="F2" s="151" t="s">
        <v>93</v>
      </c>
      <c r="G2" s="151" t="s">
        <v>94</v>
      </c>
      <c r="H2" s="151" t="s">
        <v>95</v>
      </c>
      <c r="I2" s="151" t="s">
        <v>96</v>
      </c>
      <c r="J2" s="151" t="s">
        <v>93</v>
      </c>
      <c r="K2" s="151" t="s">
        <v>94</v>
      </c>
      <c r="L2" s="151" t="s">
        <v>95</v>
      </c>
      <c r="M2" s="151" t="s">
        <v>96</v>
      </c>
      <c r="N2" s="151" t="s">
        <v>93</v>
      </c>
      <c r="O2" s="151" t="s">
        <v>94</v>
      </c>
      <c r="P2" s="151" t="s">
        <v>95</v>
      </c>
      <c r="Q2" s="151" t="s">
        <v>96</v>
      </c>
      <c r="R2" s="151" t="s">
        <v>100</v>
      </c>
      <c r="S2" s="151" t="s">
        <v>101</v>
      </c>
      <c r="T2" s="151" t="s">
        <v>102</v>
      </c>
      <c r="U2" s="151" t="s">
        <v>103</v>
      </c>
      <c r="V2" s="151" t="s">
        <v>104</v>
      </c>
      <c r="W2" s="141" t="s">
        <v>248</v>
      </c>
      <c r="X2" s="141" t="s">
        <v>248</v>
      </c>
      <c r="Y2" s="141" t="s">
        <v>249</v>
      </c>
      <c r="Z2" s="141" t="s">
        <v>249</v>
      </c>
      <c r="AA2" s="141" t="s">
        <v>250</v>
      </c>
    </row>
    <row r="3" spans="1:27" ht="24.95" customHeight="1" x14ac:dyDescent="0.2">
      <c r="A3" s="101" t="s">
        <v>235</v>
      </c>
      <c r="B3" s="95">
        <v>0</v>
      </c>
      <c r="C3" s="95">
        <v>0.13</v>
      </c>
      <c r="D3" s="95">
        <v>0.57999999999999996</v>
      </c>
      <c r="E3" s="95">
        <v>0.28999999999999998</v>
      </c>
      <c r="F3" s="95">
        <v>0.05</v>
      </c>
      <c r="G3" s="95">
        <v>0.27</v>
      </c>
      <c r="H3" s="95">
        <v>0.61</v>
      </c>
      <c r="I3" s="95">
        <v>0.08</v>
      </c>
      <c r="J3" s="95">
        <v>0.06</v>
      </c>
      <c r="K3" s="95">
        <v>0.3</v>
      </c>
      <c r="L3" s="95">
        <v>0.48</v>
      </c>
      <c r="M3" s="95">
        <v>0.15</v>
      </c>
      <c r="N3" s="95">
        <v>0.06</v>
      </c>
      <c r="O3" s="95">
        <v>0.37</v>
      </c>
      <c r="P3" s="95">
        <v>0.49</v>
      </c>
      <c r="Q3" s="95">
        <v>0.08</v>
      </c>
      <c r="R3" s="95">
        <v>0.06</v>
      </c>
      <c r="S3" s="95">
        <v>0.35</v>
      </c>
      <c r="T3" s="95">
        <v>0.24</v>
      </c>
      <c r="U3" s="95">
        <v>0.24</v>
      </c>
      <c r="V3" s="95">
        <v>0.1</v>
      </c>
      <c r="W3" s="129">
        <v>0.13</v>
      </c>
      <c r="X3" s="129">
        <v>0.32</v>
      </c>
      <c r="Y3" s="129">
        <v>0.36</v>
      </c>
      <c r="Z3" s="129">
        <v>0.43</v>
      </c>
      <c r="AA3" s="129">
        <v>0.41</v>
      </c>
    </row>
    <row r="4" spans="1:27" ht="24.95" customHeight="1" x14ac:dyDescent="0.2">
      <c r="A4" s="101" t="s">
        <v>114</v>
      </c>
      <c r="B4" s="95">
        <v>0</v>
      </c>
      <c r="C4" s="95">
        <v>0.27</v>
      </c>
      <c r="D4" s="95">
        <v>0.65</v>
      </c>
      <c r="E4" s="95">
        <v>0.08</v>
      </c>
      <c r="F4" s="95">
        <v>0.12</v>
      </c>
      <c r="G4" s="95">
        <v>0.46</v>
      </c>
      <c r="H4" s="95">
        <v>0.39</v>
      </c>
      <c r="I4" s="95">
        <v>0.02</v>
      </c>
      <c r="J4" s="95">
        <v>0.16</v>
      </c>
      <c r="K4" s="95">
        <v>0.52</v>
      </c>
      <c r="L4" s="95">
        <v>0.32</v>
      </c>
      <c r="M4" s="95">
        <v>0</v>
      </c>
      <c r="N4" s="95">
        <v>0.13</v>
      </c>
      <c r="O4" s="95">
        <v>0.56999999999999995</v>
      </c>
      <c r="P4" s="95">
        <v>0.3</v>
      </c>
      <c r="Q4" s="95">
        <v>0</v>
      </c>
      <c r="R4" s="95">
        <v>0.28000000000000003</v>
      </c>
      <c r="S4" s="95">
        <v>0.38</v>
      </c>
      <c r="T4" s="95">
        <v>0.26</v>
      </c>
      <c r="U4" s="95">
        <v>0.05</v>
      </c>
      <c r="V4" s="95">
        <v>0.02</v>
      </c>
      <c r="W4" s="129">
        <v>0.27</v>
      </c>
      <c r="X4" s="129">
        <v>0.58000000000000007</v>
      </c>
      <c r="Y4" s="129">
        <v>0.68</v>
      </c>
      <c r="Z4" s="129">
        <v>0.7</v>
      </c>
      <c r="AA4" s="129">
        <v>0.66</v>
      </c>
    </row>
    <row r="5" spans="1:27" ht="24.95" customHeight="1" x14ac:dyDescent="0.2">
      <c r="A5" s="101" t="s">
        <v>125</v>
      </c>
      <c r="B5" s="95">
        <v>0.02</v>
      </c>
      <c r="C5" s="95">
        <v>0.24</v>
      </c>
      <c r="D5" s="95">
        <v>0.57999999999999996</v>
      </c>
      <c r="E5" s="95">
        <v>0.16</v>
      </c>
      <c r="F5" s="95">
        <v>7.0000000000000007E-2</v>
      </c>
      <c r="G5" s="95">
        <v>0.32</v>
      </c>
      <c r="H5" s="95">
        <v>0.56000000000000005</v>
      </c>
      <c r="I5" s="95">
        <v>0.06</v>
      </c>
      <c r="J5" s="95">
        <v>0.19</v>
      </c>
      <c r="K5" s="95">
        <v>0.48</v>
      </c>
      <c r="L5" s="95">
        <v>0.31</v>
      </c>
      <c r="M5" s="95">
        <v>0.02</v>
      </c>
      <c r="N5" s="95">
        <v>0.12</v>
      </c>
      <c r="O5" s="95">
        <v>0.53</v>
      </c>
      <c r="P5" s="95">
        <v>0.31</v>
      </c>
      <c r="Q5" s="95">
        <v>0.03</v>
      </c>
      <c r="R5" s="95">
        <v>0.28000000000000003</v>
      </c>
      <c r="S5" s="95">
        <v>0.4</v>
      </c>
      <c r="T5" s="95">
        <v>0.26</v>
      </c>
      <c r="U5" s="95">
        <v>0.04</v>
      </c>
      <c r="V5" s="95">
        <v>0.02</v>
      </c>
      <c r="W5" s="129">
        <v>0.26</v>
      </c>
      <c r="X5" s="129">
        <v>0.39</v>
      </c>
      <c r="Y5" s="129">
        <v>0.66999999999999993</v>
      </c>
      <c r="Z5" s="129">
        <v>0.65</v>
      </c>
      <c r="AA5" s="129">
        <v>0.68</v>
      </c>
    </row>
    <row r="6" spans="1:27" ht="24.95" customHeight="1" x14ac:dyDescent="0.2">
      <c r="A6" s="101" t="s">
        <v>230</v>
      </c>
      <c r="B6" s="95">
        <v>0.04</v>
      </c>
      <c r="C6" s="95">
        <v>0.27</v>
      </c>
      <c r="D6" s="95">
        <v>0.57999999999999996</v>
      </c>
      <c r="E6" s="95">
        <v>0.11</v>
      </c>
      <c r="F6" s="95">
        <v>0.22</v>
      </c>
      <c r="G6" s="95">
        <v>0.38</v>
      </c>
      <c r="H6" s="95">
        <v>0.4</v>
      </c>
      <c r="I6" s="95">
        <v>0</v>
      </c>
      <c r="J6" s="95">
        <v>0.31</v>
      </c>
      <c r="K6" s="95">
        <v>0.33</v>
      </c>
      <c r="L6" s="95">
        <v>0.33</v>
      </c>
      <c r="M6" s="95">
        <v>0.02</v>
      </c>
      <c r="N6" s="95">
        <v>0.28999999999999998</v>
      </c>
      <c r="O6" s="95">
        <v>0.42</v>
      </c>
      <c r="P6" s="95">
        <v>0.28999999999999998</v>
      </c>
      <c r="Q6" s="95">
        <v>0</v>
      </c>
      <c r="R6" s="95">
        <v>0.27</v>
      </c>
      <c r="S6" s="95">
        <v>0.51</v>
      </c>
      <c r="T6" s="95">
        <v>0.2</v>
      </c>
      <c r="U6" s="95">
        <v>0.02</v>
      </c>
      <c r="V6" s="95">
        <v>0</v>
      </c>
      <c r="W6" s="129">
        <v>0.31</v>
      </c>
      <c r="X6" s="129">
        <v>0.6</v>
      </c>
      <c r="Y6" s="129">
        <v>0.64</v>
      </c>
      <c r="Z6" s="129">
        <v>0.71</v>
      </c>
      <c r="AA6" s="129">
        <v>0.78</v>
      </c>
    </row>
    <row r="7" spans="1:27" ht="24.95" customHeight="1" x14ac:dyDescent="0.2">
      <c r="A7" s="101" t="s">
        <v>123</v>
      </c>
      <c r="B7" s="95">
        <v>0.03</v>
      </c>
      <c r="C7" s="95">
        <v>0.36</v>
      </c>
      <c r="D7" s="95">
        <v>0.54</v>
      </c>
      <c r="E7" s="95">
        <v>7.0000000000000007E-2</v>
      </c>
      <c r="F7" s="95">
        <v>0.16</v>
      </c>
      <c r="G7" s="95">
        <v>0.45</v>
      </c>
      <c r="H7" s="95">
        <v>0.39</v>
      </c>
      <c r="I7" s="95">
        <v>0</v>
      </c>
      <c r="J7" s="95">
        <v>0.33</v>
      </c>
      <c r="K7" s="95">
        <v>0.41</v>
      </c>
      <c r="L7" s="95">
        <v>0.26</v>
      </c>
      <c r="M7" s="95">
        <v>0</v>
      </c>
      <c r="N7" s="95">
        <v>0.35</v>
      </c>
      <c r="O7" s="95">
        <v>0.43</v>
      </c>
      <c r="P7" s="95">
        <v>0.22</v>
      </c>
      <c r="Q7" s="95">
        <v>0</v>
      </c>
      <c r="R7" s="95">
        <v>0.46</v>
      </c>
      <c r="S7" s="95">
        <v>0.35</v>
      </c>
      <c r="T7" s="95">
        <v>0.12</v>
      </c>
      <c r="U7" s="95">
        <v>0.06</v>
      </c>
      <c r="V7" s="95">
        <v>0.01</v>
      </c>
      <c r="W7" s="129">
        <v>0.39</v>
      </c>
      <c r="X7" s="129">
        <v>0.61</v>
      </c>
      <c r="Y7" s="129">
        <v>0.74</v>
      </c>
      <c r="Z7" s="129">
        <v>0.78</v>
      </c>
      <c r="AA7" s="129">
        <v>0.81</v>
      </c>
    </row>
    <row r="8" spans="1:27" ht="24.95" customHeight="1" x14ac:dyDescent="0.2">
      <c r="A8" s="109" t="s">
        <v>236</v>
      </c>
      <c r="B8" s="95">
        <v>0.01</v>
      </c>
      <c r="C8" s="95">
        <v>0.16</v>
      </c>
      <c r="D8" s="95">
        <v>0.62</v>
      </c>
      <c r="E8" s="95">
        <v>0.2</v>
      </c>
      <c r="F8" s="95">
        <v>0.02</v>
      </c>
      <c r="G8" s="95">
        <v>0.2</v>
      </c>
      <c r="H8" s="95">
        <v>0.69</v>
      </c>
      <c r="I8" s="95">
        <v>0.1</v>
      </c>
      <c r="J8" s="95">
        <v>7.0000000000000007E-2</v>
      </c>
      <c r="K8" s="95">
        <v>0.36</v>
      </c>
      <c r="L8" s="95">
        <v>0.48</v>
      </c>
      <c r="M8" s="95">
        <v>0.09</v>
      </c>
      <c r="N8" s="95">
        <v>0.02</v>
      </c>
      <c r="O8" s="95">
        <v>0.4</v>
      </c>
      <c r="P8" s="95">
        <v>0.51</v>
      </c>
      <c r="Q8" s="95">
        <v>7.0000000000000007E-2</v>
      </c>
      <c r="R8" s="95">
        <v>0.08</v>
      </c>
      <c r="S8" s="95">
        <v>0.25</v>
      </c>
      <c r="T8" s="95">
        <v>0.39</v>
      </c>
      <c r="U8" s="95">
        <v>0.23</v>
      </c>
      <c r="V8" s="95">
        <v>0.05</v>
      </c>
      <c r="W8" s="129">
        <v>0.17</v>
      </c>
      <c r="X8" s="129">
        <v>0.22</v>
      </c>
      <c r="Y8" s="129">
        <v>0.43</v>
      </c>
      <c r="Z8" s="129">
        <v>0.42000000000000004</v>
      </c>
      <c r="AA8" s="129">
        <v>0.33</v>
      </c>
    </row>
    <row r="9" spans="1:27" ht="24.95" customHeight="1" x14ac:dyDescent="0.2">
      <c r="A9" s="101" t="s">
        <v>119</v>
      </c>
      <c r="B9" s="95">
        <v>0.02</v>
      </c>
      <c r="C9" s="95">
        <v>0.17</v>
      </c>
      <c r="D9" s="95">
        <v>0.64</v>
      </c>
      <c r="E9" s="95">
        <v>0.17</v>
      </c>
      <c r="F9" s="95">
        <v>0.06</v>
      </c>
      <c r="G9" s="95">
        <v>0.38</v>
      </c>
      <c r="H9" s="95">
        <v>0.51</v>
      </c>
      <c r="I9" s="95">
        <v>0.05</v>
      </c>
      <c r="J9" s="95">
        <v>0.12</v>
      </c>
      <c r="K9" s="95">
        <v>0.45</v>
      </c>
      <c r="L9" s="95">
        <v>0.39</v>
      </c>
      <c r="M9" s="95">
        <v>0.03</v>
      </c>
      <c r="N9" s="95">
        <v>0.12</v>
      </c>
      <c r="O9" s="95">
        <v>0.5</v>
      </c>
      <c r="P9" s="95">
        <v>0.37</v>
      </c>
      <c r="Q9" s="95">
        <v>0.01</v>
      </c>
      <c r="R9" s="95">
        <v>0.34</v>
      </c>
      <c r="S9" s="95">
        <v>0.35</v>
      </c>
      <c r="T9" s="95">
        <v>0.2</v>
      </c>
      <c r="U9" s="95">
        <v>0.1</v>
      </c>
      <c r="V9" s="95">
        <v>0.01</v>
      </c>
      <c r="W9" s="129">
        <v>0.19</v>
      </c>
      <c r="X9" s="129">
        <v>0.44</v>
      </c>
      <c r="Y9" s="129">
        <v>0.57000000000000006</v>
      </c>
      <c r="Z9" s="129">
        <v>0.62</v>
      </c>
      <c r="AA9" s="129">
        <v>0.69</v>
      </c>
    </row>
    <row r="10" spans="1:27" ht="24.95" customHeight="1" x14ac:dyDescent="0.2">
      <c r="A10" s="101" t="s">
        <v>124</v>
      </c>
      <c r="B10" s="95">
        <v>0.02</v>
      </c>
      <c r="C10" s="95">
        <v>0.44</v>
      </c>
      <c r="D10" s="95">
        <v>0.44</v>
      </c>
      <c r="E10" s="95">
        <v>0.1</v>
      </c>
      <c r="F10" s="95">
        <v>0.1</v>
      </c>
      <c r="G10" s="95">
        <v>0.52</v>
      </c>
      <c r="H10" s="95">
        <v>0.38</v>
      </c>
      <c r="I10" s="95">
        <v>0</v>
      </c>
      <c r="J10" s="95">
        <v>0.41</v>
      </c>
      <c r="K10" s="95">
        <v>0.38</v>
      </c>
      <c r="L10" s="95">
        <v>0.2</v>
      </c>
      <c r="M10" s="95">
        <v>0.02</v>
      </c>
      <c r="N10" s="95">
        <v>0.33</v>
      </c>
      <c r="O10" s="95">
        <v>0.46</v>
      </c>
      <c r="P10" s="95">
        <v>0.21</v>
      </c>
      <c r="Q10" s="95">
        <v>0</v>
      </c>
      <c r="R10" s="95">
        <v>0.41</v>
      </c>
      <c r="S10" s="95">
        <v>0.44</v>
      </c>
      <c r="T10" s="95">
        <v>0.11</v>
      </c>
      <c r="U10" s="95">
        <v>0.03</v>
      </c>
      <c r="V10" s="95">
        <v>0</v>
      </c>
      <c r="W10" s="129">
        <v>0.46</v>
      </c>
      <c r="X10" s="129">
        <v>0.62</v>
      </c>
      <c r="Y10" s="129">
        <v>0.79</v>
      </c>
      <c r="Z10" s="129">
        <v>0.79</v>
      </c>
      <c r="AA10" s="129">
        <v>0.85</v>
      </c>
    </row>
    <row r="11" spans="1:27" ht="24.95" customHeight="1" x14ac:dyDescent="0.2">
      <c r="A11" s="103" t="s">
        <v>232</v>
      </c>
      <c r="B11" s="95">
        <v>0.02</v>
      </c>
      <c r="C11" s="95">
        <v>0.28000000000000003</v>
      </c>
      <c r="D11" s="95">
        <v>0.63</v>
      </c>
      <c r="E11" s="95">
        <v>7.0000000000000007E-2</v>
      </c>
      <c r="F11" s="95">
        <v>0.04</v>
      </c>
      <c r="G11" s="95">
        <v>0.46</v>
      </c>
      <c r="H11" s="95">
        <v>0.48</v>
      </c>
      <c r="I11" s="95">
        <v>0.02</v>
      </c>
      <c r="J11" s="95">
        <v>0.14000000000000001</v>
      </c>
      <c r="K11" s="95">
        <v>0.53</v>
      </c>
      <c r="L11" s="95">
        <v>0.33</v>
      </c>
      <c r="M11" s="95">
        <v>0.01</v>
      </c>
      <c r="N11" s="95">
        <v>0.11</v>
      </c>
      <c r="O11" s="95">
        <v>0.61</v>
      </c>
      <c r="P11" s="95">
        <v>0.28000000000000003</v>
      </c>
      <c r="Q11" s="95">
        <v>0.01</v>
      </c>
      <c r="R11" s="95">
        <v>0.23</v>
      </c>
      <c r="S11" s="95">
        <v>0.43</v>
      </c>
      <c r="T11" s="95">
        <v>0.26</v>
      </c>
      <c r="U11" s="95">
        <v>7.0000000000000007E-2</v>
      </c>
      <c r="V11" s="95">
        <v>0.01</v>
      </c>
      <c r="W11" s="129">
        <v>0.30000000000000004</v>
      </c>
      <c r="X11" s="129">
        <v>0.5</v>
      </c>
      <c r="Y11" s="129">
        <v>0.67</v>
      </c>
      <c r="Z11" s="129">
        <v>0.72</v>
      </c>
      <c r="AA11" s="129">
        <v>0.66</v>
      </c>
    </row>
    <row r="12" spans="1:27" ht="24.95" customHeight="1" x14ac:dyDescent="0.2">
      <c r="A12" s="101" t="s">
        <v>122</v>
      </c>
      <c r="B12" s="95">
        <v>0.03</v>
      </c>
      <c r="C12" s="95">
        <v>0.44</v>
      </c>
      <c r="D12" s="95">
        <v>0.42</v>
      </c>
      <c r="E12" s="95">
        <v>0.11</v>
      </c>
      <c r="F12" s="95">
        <v>0.11</v>
      </c>
      <c r="G12" s="95">
        <v>0.48</v>
      </c>
      <c r="H12" s="95">
        <v>0.41</v>
      </c>
      <c r="I12" s="95">
        <v>0</v>
      </c>
      <c r="J12" s="95">
        <v>0.27</v>
      </c>
      <c r="K12" s="95">
        <v>0.53</v>
      </c>
      <c r="L12" s="95">
        <v>0.15</v>
      </c>
      <c r="M12" s="95">
        <v>0.05</v>
      </c>
      <c r="N12" s="95">
        <v>0.18</v>
      </c>
      <c r="O12" s="95">
        <v>0.64</v>
      </c>
      <c r="P12" s="95">
        <v>0.17</v>
      </c>
      <c r="Q12" s="95">
        <v>0.02</v>
      </c>
      <c r="R12" s="95">
        <v>0.44</v>
      </c>
      <c r="S12" s="95">
        <v>0.39</v>
      </c>
      <c r="T12" s="95">
        <v>0.12</v>
      </c>
      <c r="U12" s="95">
        <v>0.05</v>
      </c>
      <c r="V12" s="95">
        <v>0</v>
      </c>
      <c r="W12" s="129">
        <v>0.47</v>
      </c>
      <c r="X12" s="129">
        <v>0.59</v>
      </c>
      <c r="Y12" s="129">
        <v>0.8</v>
      </c>
      <c r="Z12" s="129">
        <v>0.82000000000000006</v>
      </c>
      <c r="AA12" s="129">
        <v>0.83000000000000007</v>
      </c>
    </row>
    <row r="13" spans="1:27" ht="24.95" customHeight="1" x14ac:dyDescent="0.2">
      <c r="A13" s="101" t="s">
        <v>107</v>
      </c>
      <c r="B13" s="95">
        <v>0</v>
      </c>
      <c r="C13" s="95">
        <v>0.2</v>
      </c>
      <c r="D13" s="95">
        <v>0.67</v>
      </c>
      <c r="E13" s="95">
        <v>0.13</v>
      </c>
      <c r="F13" s="95">
        <v>0.05</v>
      </c>
      <c r="G13" s="95">
        <v>0.34</v>
      </c>
      <c r="H13" s="95">
        <v>0.57999999999999996</v>
      </c>
      <c r="I13" s="95">
        <v>0.03</v>
      </c>
      <c r="J13" s="95">
        <v>0.21</v>
      </c>
      <c r="K13" s="95">
        <v>0.43</v>
      </c>
      <c r="L13" s="95">
        <v>0.3</v>
      </c>
      <c r="M13" s="95">
        <v>0.05</v>
      </c>
      <c r="N13" s="95">
        <v>0.11</v>
      </c>
      <c r="O13" s="95">
        <v>0.56999999999999995</v>
      </c>
      <c r="P13" s="95">
        <v>0.3</v>
      </c>
      <c r="Q13" s="95">
        <v>0.03</v>
      </c>
      <c r="R13" s="95">
        <v>0.25</v>
      </c>
      <c r="S13" s="95">
        <v>0.42</v>
      </c>
      <c r="T13" s="95">
        <v>0.22</v>
      </c>
      <c r="U13" s="95">
        <v>0.09</v>
      </c>
      <c r="V13" s="95">
        <v>0.01</v>
      </c>
      <c r="W13" s="129">
        <v>0.2</v>
      </c>
      <c r="X13" s="129">
        <v>0.39</v>
      </c>
      <c r="Y13" s="129">
        <v>0.64</v>
      </c>
      <c r="Z13" s="129">
        <v>0.67999999999999994</v>
      </c>
      <c r="AA13" s="129">
        <v>0.66999999999999993</v>
      </c>
    </row>
    <row r="14" spans="1:27" ht="24.95" customHeight="1" x14ac:dyDescent="0.2">
      <c r="A14" s="101" t="s">
        <v>116</v>
      </c>
      <c r="B14" s="95">
        <v>0.02</v>
      </c>
      <c r="C14" s="95">
        <v>0.32</v>
      </c>
      <c r="D14" s="95">
        <v>0.6</v>
      </c>
      <c r="E14" s="95">
        <v>7.0000000000000007E-2</v>
      </c>
      <c r="F14" s="95">
        <v>0.05</v>
      </c>
      <c r="G14" s="95">
        <v>0.37</v>
      </c>
      <c r="H14" s="95">
        <v>0.56000000000000005</v>
      </c>
      <c r="I14" s="95">
        <v>0.02</v>
      </c>
      <c r="J14" s="95">
        <v>0.16</v>
      </c>
      <c r="K14" s="95">
        <v>0.54</v>
      </c>
      <c r="L14" s="95">
        <v>0.3</v>
      </c>
      <c r="M14" s="95">
        <v>0</v>
      </c>
      <c r="N14" s="95">
        <v>7.0000000000000007E-2</v>
      </c>
      <c r="O14" s="95">
        <v>0.54</v>
      </c>
      <c r="P14" s="95">
        <v>0.39</v>
      </c>
      <c r="Q14" s="95">
        <v>0</v>
      </c>
      <c r="R14" s="95">
        <v>0.26</v>
      </c>
      <c r="S14" s="95">
        <v>0.47</v>
      </c>
      <c r="T14" s="95">
        <v>0.19</v>
      </c>
      <c r="U14" s="95">
        <v>7.0000000000000007E-2</v>
      </c>
      <c r="V14" s="95">
        <v>0</v>
      </c>
      <c r="W14" s="129">
        <v>0.34</v>
      </c>
      <c r="X14" s="129">
        <v>0.42</v>
      </c>
      <c r="Y14" s="129">
        <v>0.70000000000000007</v>
      </c>
      <c r="Z14" s="129">
        <v>0.6100000000000001</v>
      </c>
      <c r="AA14" s="129">
        <v>0.73</v>
      </c>
    </row>
    <row r="15" spans="1:27" ht="24.95" customHeight="1" x14ac:dyDescent="0.25">
      <c r="A15" s="148" t="s">
        <v>233</v>
      </c>
      <c r="B15" s="149">
        <v>1.7499999999999998E-2</v>
      </c>
      <c r="C15" s="149">
        <v>0.27999999999999997</v>
      </c>
      <c r="D15" s="149">
        <v>0.56541666666666679</v>
      </c>
      <c r="E15" s="149">
        <v>0.13708333333333333</v>
      </c>
      <c r="F15" s="149">
        <v>9.6666666666666692E-2</v>
      </c>
      <c r="G15" s="149">
        <v>0.39458333333333334</v>
      </c>
      <c r="H15" s="149">
        <v>0.47916666666666657</v>
      </c>
      <c r="I15" s="149">
        <v>3.0000000000000009E-2</v>
      </c>
      <c r="J15" s="149">
        <v>0.20291666666666672</v>
      </c>
      <c r="K15" s="149">
        <v>0.45083333333333336</v>
      </c>
      <c r="L15" s="149">
        <v>0.31208333333333332</v>
      </c>
      <c r="M15" s="149">
        <v>3.1666666666666662E-2</v>
      </c>
      <c r="N15" s="149">
        <v>0.17125000000000004</v>
      </c>
      <c r="O15" s="149">
        <v>0.505</v>
      </c>
      <c r="P15" s="149">
        <v>0.30583333333333335</v>
      </c>
      <c r="Q15" s="149">
        <v>1.7916666666666668E-2</v>
      </c>
      <c r="R15" s="149">
        <v>0.28833333333333333</v>
      </c>
      <c r="S15" s="149">
        <v>0.38958333333333339</v>
      </c>
      <c r="T15" s="149">
        <v>0.22041666666666659</v>
      </c>
      <c r="U15" s="149">
        <v>8.2916666666666694E-2</v>
      </c>
      <c r="V15" s="149">
        <v>1.6666666666666673E-2</v>
      </c>
      <c r="W15" s="129">
        <v>0.29750000000000004</v>
      </c>
      <c r="X15" s="129">
        <v>0.49124999999999996</v>
      </c>
      <c r="Y15" s="129">
        <v>0.65374999999999983</v>
      </c>
      <c r="Z15" s="129">
        <v>0.67624999999999991</v>
      </c>
      <c r="AA15" s="129">
        <v>0.67791666666666661</v>
      </c>
    </row>
    <row r="16" spans="1:27" ht="24.95" customHeight="1" x14ac:dyDescent="0.2">
      <c r="A16" s="103" t="s">
        <v>106</v>
      </c>
      <c r="B16" s="95">
        <v>0.01</v>
      </c>
      <c r="C16" s="95">
        <v>0.28000000000000003</v>
      </c>
      <c r="D16" s="95">
        <v>0.55000000000000004</v>
      </c>
      <c r="E16" s="95">
        <v>0.15</v>
      </c>
      <c r="F16" s="95">
        <v>0.11</v>
      </c>
      <c r="G16" s="95">
        <v>0.44</v>
      </c>
      <c r="H16" s="95">
        <v>0.41</v>
      </c>
      <c r="I16" s="95">
        <v>0.05</v>
      </c>
      <c r="J16" s="95">
        <v>0.22</v>
      </c>
      <c r="K16" s="95">
        <v>0.45</v>
      </c>
      <c r="L16" s="95">
        <v>0.28999999999999998</v>
      </c>
      <c r="M16" s="95">
        <v>0.04</v>
      </c>
      <c r="N16" s="95">
        <v>0.2</v>
      </c>
      <c r="O16" s="95">
        <v>0.52</v>
      </c>
      <c r="P16" s="95">
        <v>0.27</v>
      </c>
      <c r="Q16" s="95">
        <v>0.01</v>
      </c>
      <c r="R16" s="95">
        <v>0.25</v>
      </c>
      <c r="S16" s="95">
        <v>0.38</v>
      </c>
      <c r="T16" s="95">
        <v>0.27</v>
      </c>
      <c r="U16" s="95">
        <v>0.08</v>
      </c>
      <c r="V16" s="95">
        <v>0.02</v>
      </c>
      <c r="W16" s="129">
        <v>0.29000000000000004</v>
      </c>
      <c r="X16" s="129">
        <v>0.55000000000000004</v>
      </c>
      <c r="Y16" s="129">
        <v>0.67</v>
      </c>
      <c r="Z16" s="129">
        <v>0.72</v>
      </c>
      <c r="AA16" s="129">
        <v>0.63</v>
      </c>
    </row>
    <row r="17" spans="1:27" ht="24.95" customHeight="1" x14ac:dyDescent="0.2">
      <c r="A17" s="101" t="s">
        <v>231</v>
      </c>
      <c r="B17" s="95">
        <v>0.02</v>
      </c>
      <c r="C17" s="95">
        <v>0.3</v>
      </c>
      <c r="D17" s="95">
        <v>0.56000000000000005</v>
      </c>
      <c r="E17" s="95">
        <v>0.12</v>
      </c>
      <c r="F17" s="95">
        <v>0.19</v>
      </c>
      <c r="G17" s="95">
        <v>0.38</v>
      </c>
      <c r="H17" s="95">
        <v>0.41</v>
      </c>
      <c r="I17" s="95">
        <v>0.02</v>
      </c>
      <c r="J17" s="95">
        <v>0.21</v>
      </c>
      <c r="K17" s="95">
        <v>0.49</v>
      </c>
      <c r="L17" s="95">
        <v>0.27</v>
      </c>
      <c r="M17" s="95">
        <v>0.03</v>
      </c>
      <c r="N17" s="95">
        <v>0.28000000000000003</v>
      </c>
      <c r="O17" s="95">
        <v>0.5</v>
      </c>
      <c r="P17" s="95">
        <v>0.19</v>
      </c>
      <c r="Q17" s="95">
        <v>0.03</v>
      </c>
      <c r="R17" s="95">
        <v>0.46</v>
      </c>
      <c r="S17" s="95">
        <v>0.28999999999999998</v>
      </c>
      <c r="T17" s="95">
        <v>0.19</v>
      </c>
      <c r="U17" s="95">
        <v>0.04</v>
      </c>
      <c r="V17" s="95">
        <v>0.02</v>
      </c>
      <c r="W17" s="129">
        <v>0.32</v>
      </c>
      <c r="X17" s="129">
        <v>0.57000000000000006</v>
      </c>
      <c r="Y17" s="129">
        <v>0.7</v>
      </c>
      <c r="Z17" s="129">
        <v>0.78</v>
      </c>
      <c r="AA17" s="129">
        <v>0.75</v>
      </c>
    </row>
    <row r="18" spans="1:27" ht="24.95" customHeight="1" x14ac:dyDescent="0.2">
      <c r="A18" s="101" t="s">
        <v>120</v>
      </c>
      <c r="B18" s="95">
        <v>0.02</v>
      </c>
      <c r="C18" s="95">
        <v>0.22</v>
      </c>
      <c r="D18" s="95">
        <v>0.56000000000000005</v>
      </c>
      <c r="E18" s="95">
        <v>0.2</v>
      </c>
      <c r="F18" s="95">
        <v>0.13</v>
      </c>
      <c r="G18" s="95">
        <v>0.33</v>
      </c>
      <c r="H18" s="95">
        <v>0.52</v>
      </c>
      <c r="I18" s="95">
        <v>0.02</v>
      </c>
      <c r="J18" s="95">
        <v>0.17</v>
      </c>
      <c r="K18" s="95">
        <v>0.44</v>
      </c>
      <c r="L18" s="95">
        <v>0.39</v>
      </c>
      <c r="M18" s="95">
        <v>0</v>
      </c>
      <c r="N18" s="95">
        <v>0.2</v>
      </c>
      <c r="O18" s="95">
        <v>0.44</v>
      </c>
      <c r="P18" s="95">
        <v>0.33</v>
      </c>
      <c r="Q18" s="95">
        <v>0.02</v>
      </c>
      <c r="R18" s="95">
        <v>0.31</v>
      </c>
      <c r="S18" s="95">
        <v>0.39</v>
      </c>
      <c r="T18" s="95">
        <v>0.17</v>
      </c>
      <c r="U18" s="95">
        <v>0.11</v>
      </c>
      <c r="V18" s="95">
        <v>0.02</v>
      </c>
      <c r="W18" s="129">
        <v>0.24</v>
      </c>
      <c r="X18" s="129">
        <v>0.46</v>
      </c>
      <c r="Y18" s="129">
        <v>0.61</v>
      </c>
      <c r="Z18" s="129">
        <v>0.64</v>
      </c>
      <c r="AA18" s="129">
        <v>0.7</v>
      </c>
    </row>
    <row r="19" spans="1:27" ht="24.95" customHeight="1" x14ac:dyDescent="0.2">
      <c r="A19" s="101" t="s">
        <v>115</v>
      </c>
      <c r="B19" s="95">
        <v>0</v>
      </c>
      <c r="C19" s="95">
        <v>0.39</v>
      </c>
      <c r="D19" s="95">
        <v>0.59</v>
      </c>
      <c r="E19" s="95">
        <v>0.02</v>
      </c>
      <c r="F19" s="95">
        <v>7.0000000000000007E-2</v>
      </c>
      <c r="G19" s="95">
        <v>0.48</v>
      </c>
      <c r="H19" s="95">
        <v>0.43</v>
      </c>
      <c r="I19" s="95">
        <v>0.02</v>
      </c>
      <c r="J19" s="95">
        <v>0.27</v>
      </c>
      <c r="K19" s="95">
        <v>0.56999999999999995</v>
      </c>
      <c r="L19" s="95">
        <v>0.16</v>
      </c>
      <c r="M19" s="95">
        <v>0</v>
      </c>
      <c r="N19" s="95">
        <v>0.18</v>
      </c>
      <c r="O19" s="95">
        <v>0.66</v>
      </c>
      <c r="P19" s="95">
        <v>0.16</v>
      </c>
      <c r="Q19" s="95">
        <v>0</v>
      </c>
      <c r="R19" s="95">
        <v>0.34</v>
      </c>
      <c r="S19" s="95">
        <v>0.59</v>
      </c>
      <c r="T19" s="95">
        <v>0.05</v>
      </c>
      <c r="U19" s="95">
        <v>0.02</v>
      </c>
      <c r="V19" s="95">
        <v>0</v>
      </c>
      <c r="W19" s="129">
        <v>0.39</v>
      </c>
      <c r="X19" s="129">
        <v>0.55000000000000004</v>
      </c>
      <c r="Y19" s="129">
        <v>0.84</v>
      </c>
      <c r="Z19" s="129">
        <v>0.84000000000000008</v>
      </c>
      <c r="AA19" s="129">
        <v>0.92999999999999994</v>
      </c>
    </row>
    <row r="20" spans="1:27" ht="24.95" customHeight="1" x14ac:dyDescent="0.2">
      <c r="A20" s="101" t="s">
        <v>113</v>
      </c>
      <c r="B20" s="95">
        <v>0</v>
      </c>
      <c r="C20" s="95">
        <v>0.31</v>
      </c>
      <c r="D20" s="95">
        <v>0.55000000000000004</v>
      </c>
      <c r="E20" s="95">
        <v>0.14000000000000001</v>
      </c>
      <c r="F20" s="95">
        <v>0.05</v>
      </c>
      <c r="G20" s="95">
        <v>0.45</v>
      </c>
      <c r="H20" s="95">
        <v>0.43</v>
      </c>
      <c r="I20" s="95">
        <v>7.0000000000000007E-2</v>
      </c>
      <c r="J20" s="95">
        <v>0.21</v>
      </c>
      <c r="K20" s="95">
        <v>0.5</v>
      </c>
      <c r="L20" s="95">
        <v>0.26</v>
      </c>
      <c r="M20" s="95">
        <v>0.02</v>
      </c>
      <c r="N20" s="95">
        <v>0.17</v>
      </c>
      <c r="O20" s="95">
        <v>0.52</v>
      </c>
      <c r="P20" s="95">
        <v>0.26</v>
      </c>
      <c r="Q20" s="95">
        <v>0.05</v>
      </c>
      <c r="R20" s="95">
        <v>0.33</v>
      </c>
      <c r="S20" s="95">
        <v>0.33</v>
      </c>
      <c r="T20" s="95">
        <v>0.17</v>
      </c>
      <c r="U20" s="95">
        <v>0.1</v>
      </c>
      <c r="V20" s="95">
        <v>7.0000000000000007E-2</v>
      </c>
      <c r="W20" s="129">
        <v>0.31</v>
      </c>
      <c r="X20" s="129">
        <v>0.5</v>
      </c>
      <c r="Y20" s="129">
        <v>0.71</v>
      </c>
      <c r="Z20" s="129">
        <v>0.69000000000000006</v>
      </c>
      <c r="AA20" s="129">
        <v>0.66</v>
      </c>
    </row>
    <row r="21" spans="1:27" ht="24.95" customHeight="1" x14ac:dyDescent="0.2">
      <c r="A21" s="101" t="s">
        <v>109</v>
      </c>
      <c r="B21" s="95">
        <v>0.01</v>
      </c>
      <c r="C21" s="95">
        <v>0.27</v>
      </c>
      <c r="D21" s="95">
        <v>0.49</v>
      </c>
      <c r="E21" s="95">
        <v>0.23</v>
      </c>
      <c r="F21" s="95">
        <v>7.0000000000000007E-2</v>
      </c>
      <c r="G21" s="95">
        <v>0.37</v>
      </c>
      <c r="H21" s="95">
        <v>0.52</v>
      </c>
      <c r="I21" s="95">
        <v>0.04</v>
      </c>
      <c r="J21" s="95">
        <v>0.13</v>
      </c>
      <c r="K21" s="95">
        <v>0.4</v>
      </c>
      <c r="L21" s="95">
        <v>0.39</v>
      </c>
      <c r="M21" s="95">
        <v>0.08</v>
      </c>
      <c r="N21" s="95">
        <v>0.16</v>
      </c>
      <c r="O21" s="95">
        <v>0.51</v>
      </c>
      <c r="P21" s="95">
        <v>0.33</v>
      </c>
      <c r="Q21" s="95">
        <v>0.01</v>
      </c>
      <c r="R21" s="95">
        <v>0.22</v>
      </c>
      <c r="S21" s="95">
        <v>0.47</v>
      </c>
      <c r="T21" s="95">
        <v>0.22</v>
      </c>
      <c r="U21" s="95">
        <v>0.08</v>
      </c>
      <c r="V21" s="95">
        <v>0.01</v>
      </c>
      <c r="W21" s="129">
        <v>0.28000000000000003</v>
      </c>
      <c r="X21" s="129">
        <v>0.44</v>
      </c>
      <c r="Y21" s="129">
        <v>0.53</v>
      </c>
      <c r="Z21" s="129">
        <v>0.67</v>
      </c>
      <c r="AA21" s="129">
        <v>0.69</v>
      </c>
    </row>
    <row r="22" spans="1:27" ht="24.95" customHeight="1" x14ac:dyDescent="0.2">
      <c r="A22" s="152" t="s">
        <v>121</v>
      </c>
      <c r="B22" s="153">
        <v>0</v>
      </c>
      <c r="C22" s="153">
        <v>0.19</v>
      </c>
      <c r="D22" s="153">
        <v>0.64</v>
      </c>
      <c r="E22" s="153">
        <v>0.17</v>
      </c>
      <c r="F22" s="95">
        <v>0.04</v>
      </c>
      <c r="G22" s="95">
        <v>0.4</v>
      </c>
      <c r="H22" s="95">
        <v>0.53</v>
      </c>
      <c r="I22" s="95">
        <v>0.02</v>
      </c>
      <c r="J22" s="95">
        <v>0.17</v>
      </c>
      <c r="K22" s="95">
        <v>0.45</v>
      </c>
      <c r="L22" s="95">
        <v>0.36</v>
      </c>
      <c r="M22" s="95">
        <v>0.02</v>
      </c>
      <c r="N22" s="95">
        <v>0.04</v>
      </c>
      <c r="O22" s="95">
        <v>0.56999999999999995</v>
      </c>
      <c r="P22" s="95">
        <v>0.36</v>
      </c>
      <c r="Q22" s="95">
        <v>0.02</v>
      </c>
      <c r="R22" s="95">
        <v>0.19</v>
      </c>
      <c r="S22" s="95">
        <v>0.32</v>
      </c>
      <c r="T22" s="95">
        <v>0.3</v>
      </c>
      <c r="U22" s="95">
        <v>0.19</v>
      </c>
      <c r="V22" s="95">
        <v>0</v>
      </c>
      <c r="W22" s="129">
        <v>0.19</v>
      </c>
      <c r="X22" s="129">
        <v>0.44</v>
      </c>
      <c r="Y22" s="129">
        <v>0.62</v>
      </c>
      <c r="Z22" s="129">
        <v>0.61</v>
      </c>
      <c r="AA22" s="129">
        <v>0.51</v>
      </c>
    </row>
    <row r="23" spans="1:27" ht="24.95" customHeight="1" x14ac:dyDescent="0.2">
      <c r="A23" s="101" t="s">
        <v>110</v>
      </c>
      <c r="B23" s="95">
        <v>0</v>
      </c>
      <c r="C23" s="95">
        <v>0.45</v>
      </c>
      <c r="D23" s="95">
        <v>0.42</v>
      </c>
      <c r="E23" s="95">
        <v>0.13</v>
      </c>
      <c r="F23" s="95">
        <v>0.13</v>
      </c>
      <c r="G23" s="95">
        <v>0.42</v>
      </c>
      <c r="H23" s="95">
        <v>0.45</v>
      </c>
      <c r="I23" s="95">
        <v>0</v>
      </c>
      <c r="J23" s="95">
        <v>0.26</v>
      </c>
      <c r="K23" s="95">
        <v>0.47</v>
      </c>
      <c r="L23" s="95">
        <v>0.26</v>
      </c>
      <c r="M23" s="95">
        <v>0</v>
      </c>
      <c r="N23" s="95">
        <v>0.26</v>
      </c>
      <c r="O23" s="95">
        <v>0.34</v>
      </c>
      <c r="P23" s="95">
        <v>0.39</v>
      </c>
      <c r="Q23" s="95">
        <v>0</v>
      </c>
      <c r="R23" s="95">
        <v>0.42</v>
      </c>
      <c r="S23" s="95">
        <v>0.32</v>
      </c>
      <c r="T23" s="95">
        <v>0.24</v>
      </c>
      <c r="U23" s="95">
        <v>0.03</v>
      </c>
      <c r="V23" s="95">
        <v>0</v>
      </c>
      <c r="W23" s="129">
        <v>0.45</v>
      </c>
      <c r="X23" s="129">
        <v>0.55000000000000004</v>
      </c>
      <c r="Y23" s="129">
        <v>0.73</v>
      </c>
      <c r="Z23" s="129">
        <v>0.60000000000000009</v>
      </c>
      <c r="AA23" s="129">
        <v>0.74</v>
      </c>
    </row>
    <row r="24" spans="1:27" ht="24.95" customHeight="1" x14ac:dyDescent="0.2">
      <c r="A24" s="101" t="s">
        <v>234</v>
      </c>
      <c r="B24" s="95">
        <v>0.05</v>
      </c>
      <c r="C24" s="95">
        <v>0.22</v>
      </c>
      <c r="D24" s="95">
        <v>0.57999999999999996</v>
      </c>
      <c r="E24" s="95">
        <v>0.16</v>
      </c>
      <c r="F24" s="95">
        <v>0.12</v>
      </c>
      <c r="G24" s="95">
        <v>0.4</v>
      </c>
      <c r="H24" s="95">
        <v>0.45</v>
      </c>
      <c r="I24" s="95">
        <v>0.03</v>
      </c>
      <c r="J24" s="95">
        <v>0.2</v>
      </c>
      <c r="K24" s="95">
        <v>0.42</v>
      </c>
      <c r="L24" s="95">
        <v>0.35</v>
      </c>
      <c r="M24" s="95">
        <v>0.02</v>
      </c>
      <c r="N24" s="95">
        <v>0.22</v>
      </c>
      <c r="O24" s="95">
        <v>0.49</v>
      </c>
      <c r="P24" s="95">
        <v>0.27</v>
      </c>
      <c r="Q24" s="95">
        <v>0.01</v>
      </c>
      <c r="R24" s="95">
        <v>0.25</v>
      </c>
      <c r="S24" s="95">
        <v>0.4</v>
      </c>
      <c r="T24" s="95">
        <v>0.27</v>
      </c>
      <c r="U24" s="95">
        <v>0.06</v>
      </c>
      <c r="V24" s="95">
        <v>0.01</v>
      </c>
      <c r="W24" s="129">
        <v>0.27</v>
      </c>
      <c r="X24" s="129">
        <v>0.52</v>
      </c>
      <c r="Y24" s="129">
        <v>0.62</v>
      </c>
      <c r="Z24" s="129">
        <v>0.71</v>
      </c>
      <c r="AA24" s="129">
        <v>0.65</v>
      </c>
    </row>
    <row r="25" spans="1:27" ht="24.95" customHeight="1" x14ac:dyDescent="0.2">
      <c r="A25" s="101" t="s">
        <v>118</v>
      </c>
      <c r="B25" s="95">
        <v>0.03</v>
      </c>
      <c r="C25" s="95">
        <v>0.33</v>
      </c>
      <c r="D25" s="95">
        <v>0.59</v>
      </c>
      <c r="E25" s="95">
        <v>0.04</v>
      </c>
      <c r="F25" s="95">
        <v>0.16</v>
      </c>
      <c r="G25" s="95">
        <v>0.5</v>
      </c>
      <c r="H25" s="95">
        <v>0.33</v>
      </c>
      <c r="I25" s="95">
        <v>0.01</v>
      </c>
      <c r="J25" s="95">
        <v>0.28000000000000003</v>
      </c>
      <c r="K25" s="95">
        <v>0.57999999999999996</v>
      </c>
      <c r="L25" s="95">
        <v>0.14000000000000001</v>
      </c>
      <c r="M25" s="95">
        <v>0</v>
      </c>
      <c r="N25" s="95">
        <v>0.26</v>
      </c>
      <c r="O25" s="95">
        <v>0.57999999999999996</v>
      </c>
      <c r="P25" s="95">
        <v>0.17</v>
      </c>
      <c r="Q25" s="95">
        <v>0</v>
      </c>
      <c r="R25" s="95">
        <v>0.31</v>
      </c>
      <c r="S25" s="95">
        <v>0.46</v>
      </c>
      <c r="T25" s="95">
        <v>0.22</v>
      </c>
      <c r="U25" s="95">
        <v>0.01</v>
      </c>
      <c r="V25" s="95">
        <v>0</v>
      </c>
      <c r="W25" s="129">
        <v>0.36</v>
      </c>
      <c r="X25" s="129">
        <v>0.66</v>
      </c>
      <c r="Y25" s="129">
        <v>0.86</v>
      </c>
      <c r="Z25" s="129">
        <v>0.84</v>
      </c>
      <c r="AA25" s="129">
        <v>0.77</v>
      </c>
    </row>
    <row r="26" spans="1:27" ht="24.95" customHeight="1" x14ac:dyDescent="0.2">
      <c r="A26" s="101" t="s">
        <v>117</v>
      </c>
      <c r="B26" s="95">
        <v>0.01</v>
      </c>
      <c r="C26" s="95">
        <v>0.21</v>
      </c>
      <c r="D26" s="95">
        <v>0.54</v>
      </c>
      <c r="E26" s="95">
        <v>0.24</v>
      </c>
      <c r="F26" s="95">
        <v>0.02</v>
      </c>
      <c r="G26" s="95">
        <v>0.28999999999999998</v>
      </c>
      <c r="H26" s="95">
        <v>0.64</v>
      </c>
      <c r="I26" s="95">
        <v>0.05</v>
      </c>
      <c r="J26" s="95">
        <v>0.05</v>
      </c>
      <c r="K26" s="95">
        <v>0.37</v>
      </c>
      <c r="L26" s="95">
        <v>0.49</v>
      </c>
      <c r="M26" s="95">
        <v>0.08</v>
      </c>
      <c r="N26" s="95">
        <v>0.02</v>
      </c>
      <c r="O26" s="95">
        <v>0.43</v>
      </c>
      <c r="P26" s="95">
        <v>0.52</v>
      </c>
      <c r="Q26" s="95">
        <v>0.03</v>
      </c>
      <c r="R26" s="95">
        <v>0.21</v>
      </c>
      <c r="S26" s="95">
        <v>0.35</v>
      </c>
      <c r="T26" s="95">
        <v>0.31</v>
      </c>
      <c r="U26" s="95">
        <v>0.11</v>
      </c>
      <c r="V26" s="95">
        <v>0.02</v>
      </c>
      <c r="W26" s="129">
        <v>0.22</v>
      </c>
      <c r="X26" s="129">
        <v>0.31</v>
      </c>
      <c r="Y26" s="129">
        <v>0.42</v>
      </c>
      <c r="Z26" s="129">
        <v>0.45</v>
      </c>
      <c r="AA26" s="129">
        <v>0.55999999999999994</v>
      </c>
    </row>
    <row r="27" spans="1:27" x14ac:dyDescent="0.2">
      <c r="A27" s="101" t="s">
        <v>111</v>
      </c>
      <c r="B27" s="150">
        <v>0.06</v>
      </c>
      <c r="C27" s="150">
        <v>0.27</v>
      </c>
      <c r="D27" s="150">
        <v>0.55000000000000004</v>
      </c>
      <c r="E27" s="150">
        <v>0.13</v>
      </c>
      <c r="F27" s="150">
        <v>0.18</v>
      </c>
      <c r="G27" s="150">
        <v>0.38</v>
      </c>
      <c r="H27" s="150">
        <v>0.42</v>
      </c>
      <c r="I27" s="150">
        <v>0.01</v>
      </c>
      <c r="J27" s="150">
        <v>0.27</v>
      </c>
      <c r="K27" s="150">
        <v>0.42</v>
      </c>
      <c r="L27" s="150">
        <v>0.28000000000000003</v>
      </c>
      <c r="M27" s="150">
        <v>0.03</v>
      </c>
      <c r="N27" s="150">
        <v>0.23</v>
      </c>
      <c r="O27" s="150">
        <v>0.52</v>
      </c>
      <c r="P27" s="150">
        <v>0.25</v>
      </c>
      <c r="Q27" s="150">
        <v>0</v>
      </c>
      <c r="R27" s="150">
        <v>0.27</v>
      </c>
      <c r="S27" s="150">
        <v>0.31</v>
      </c>
      <c r="T27" s="150">
        <v>0.31</v>
      </c>
      <c r="U27" s="150">
        <v>0.11</v>
      </c>
      <c r="V27" s="150">
        <v>0</v>
      </c>
      <c r="W27" s="129">
        <v>0.33</v>
      </c>
      <c r="X27" s="129">
        <v>0.56000000000000005</v>
      </c>
      <c r="Y27" s="129">
        <v>0.69</v>
      </c>
      <c r="Z27" s="129">
        <v>0.75</v>
      </c>
      <c r="AA27" s="129">
        <v>0.58000000000000007</v>
      </c>
    </row>
    <row r="28" spans="1:27" x14ac:dyDescent="0.2">
      <c r="A28" s="101" t="s">
        <v>33</v>
      </c>
      <c r="B28" s="150">
        <v>0</v>
      </c>
      <c r="C28" s="150">
        <v>0.16</v>
      </c>
      <c r="D28" s="150">
        <v>0.56000000000000005</v>
      </c>
      <c r="E28" s="150">
        <v>0.28000000000000003</v>
      </c>
      <c r="F28" s="150">
        <v>0.05</v>
      </c>
      <c r="G28" s="150">
        <v>0.23</v>
      </c>
      <c r="H28" s="150">
        <v>0.66</v>
      </c>
      <c r="I28" s="150">
        <v>0.06</v>
      </c>
      <c r="J28" s="150">
        <v>0.1</v>
      </c>
      <c r="K28" s="150">
        <v>0.34</v>
      </c>
      <c r="L28" s="150">
        <v>0.5</v>
      </c>
      <c r="M28" s="150">
        <v>0.06</v>
      </c>
      <c r="N28" s="150">
        <v>0.04</v>
      </c>
      <c r="O28" s="150">
        <v>0.41</v>
      </c>
      <c r="P28" s="150">
        <v>0.51</v>
      </c>
      <c r="Q28" s="150">
        <v>0.04</v>
      </c>
      <c r="R28" s="150">
        <v>0.1</v>
      </c>
      <c r="S28" s="150">
        <v>0.34</v>
      </c>
      <c r="T28" s="150">
        <v>0.33</v>
      </c>
      <c r="U28" s="150">
        <v>0.21</v>
      </c>
      <c r="V28" s="150">
        <v>0.03</v>
      </c>
      <c r="W28" s="129">
        <v>0.33</v>
      </c>
      <c r="X28" s="129">
        <v>0.56000000000000005</v>
      </c>
      <c r="Y28" s="129">
        <v>0.69</v>
      </c>
      <c r="Z28" s="129">
        <v>0.75</v>
      </c>
      <c r="AA28" s="129">
        <v>0.58000000000000007</v>
      </c>
    </row>
    <row r="29" spans="1:27" x14ac:dyDescent="0.2">
      <c r="A29" s="101" t="s">
        <v>237</v>
      </c>
      <c r="B29" s="150">
        <v>0.02</v>
      </c>
      <c r="C29" s="150">
        <v>0.33</v>
      </c>
      <c r="D29" s="150">
        <v>0.57999999999999996</v>
      </c>
      <c r="E29" s="150">
        <v>0.06</v>
      </c>
      <c r="F29" s="150">
        <v>0.15</v>
      </c>
      <c r="G29" s="150">
        <v>0.44</v>
      </c>
      <c r="H29" s="150">
        <v>0.42</v>
      </c>
      <c r="I29" s="150">
        <v>0</v>
      </c>
      <c r="J29" s="150">
        <v>0.28999999999999998</v>
      </c>
      <c r="K29" s="150">
        <v>0.31</v>
      </c>
      <c r="L29" s="150">
        <v>0.4</v>
      </c>
      <c r="M29" s="150">
        <v>0</v>
      </c>
      <c r="N29" s="150">
        <v>0.21</v>
      </c>
      <c r="O29" s="150">
        <v>0.57999999999999996</v>
      </c>
      <c r="P29" s="150">
        <v>0.21</v>
      </c>
      <c r="Q29" s="150">
        <v>0</v>
      </c>
      <c r="R29" s="150">
        <v>0.27</v>
      </c>
      <c r="S29" s="150">
        <v>0.57999999999999996</v>
      </c>
      <c r="T29" s="150">
        <v>0.13</v>
      </c>
      <c r="U29" s="150">
        <v>0.02</v>
      </c>
      <c r="V29" s="150">
        <v>0</v>
      </c>
      <c r="W29" s="129">
        <v>0.33</v>
      </c>
      <c r="X29" s="129">
        <v>0.56000000000000005</v>
      </c>
      <c r="Y29" s="129">
        <v>0.69</v>
      </c>
      <c r="Z29" s="129">
        <v>0.75</v>
      </c>
      <c r="AA29" s="129">
        <v>0.58000000000000007</v>
      </c>
    </row>
    <row r="30" spans="1:27" x14ac:dyDescent="0.2">
      <c r="A30" s="92">
        <v>1</v>
      </c>
      <c r="B30" s="92">
        <v>2</v>
      </c>
      <c r="C30" s="92">
        <v>3</v>
      </c>
      <c r="D30" s="92">
        <v>4</v>
      </c>
      <c r="E30" s="92">
        <v>5</v>
      </c>
      <c r="F30" s="92">
        <v>6</v>
      </c>
      <c r="G30" s="92">
        <v>7</v>
      </c>
      <c r="H30" s="92">
        <v>8</v>
      </c>
      <c r="I30" s="92">
        <v>9</v>
      </c>
      <c r="J30" s="92">
        <v>10</v>
      </c>
      <c r="K30" s="92">
        <v>11</v>
      </c>
      <c r="L30" s="92">
        <v>12</v>
      </c>
      <c r="M30" s="92">
        <v>13</v>
      </c>
      <c r="N30" s="92">
        <v>14</v>
      </c>
      <c r="O30" s="92">
        <v>15</v>
      </c>
      <c r="P30" s="92">
        <v>16</v>
      </c>
      <c r="Q30" s="92">
        <v>17</v>
      </c>
      <c r="R30" s="92">
        <v>18</v>
      </c>
      <c r="S30" s="92">
        <v>19</v>
      </c>
      <c r="T30" s="92">
        <v>20</v>
      </c>
      <c r="U30" s="92">
        <v>21</v>
      </c>
      <c r="V30" s="92">
        <v>22</v>
      </c>
      <c r="W30" s="92">
        <v>23</v>
      </c>
    </row>
  </sheetData>
  <autoFilter ref="A2:AA2">
    <sortState ref="A4:AA27">
      <sortCondition ref="A2"/>
    </sortState>
  </autoFilter>
  <mergeCells count="6">
    <mergeCell ref="R1:V1"/>
    <mergeCell ref="A1:A2"/>
    <mergeCell ref="B1:E1"/>
    <mergeCell ref="F1:I1"/>
    <mergeCell ref="J1:M1"/>
    <mergeCell ref="N1:Q1"/>
  </mergeCell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H11" sqref="H11"/>
    </sheetView>
  </sheetViews>
  <sheetFormatPr baseColWidth="10" defaultRowHeight="15" x14ac:dyDescent="0.25"/>
  <cols>
    <col min="1" max="1" width="64.7109375" style="63" customWidth="1"/>
    <col min="2" max="2" width="5.42578125" customWidth="1"/>
    <col min="3" max="3" width="4.140625" bestFit="1" customWidth="1"/>
    <col min="4" max="4" width="29.28515625" bestFit="1" customWidth="1"/>
    <col min="5" max="5" width="11" bestFit="1" customWidth="1"/>
    <col min="6" max="6" width="15.7109375" bestFit="1" customWidth="1"/>
    <col min="7" max="7" width="14.7109375" bestFit="1" customWidth="1"/>
    <col min="8" max="8" width="22.140625" customWidth="1"/>
  </cols>
  <sheetData>
    <row r="1" spans="1:8" x14ac:dyDescent="0.25">
      <c r="A1" s="187" t="s">
        <v>63</v>
      </c>
      <c r="B1" s="188"/>
      <c r="C1" s="188"/>
      <c r="D1" s="188"/>
      <c r="E1" s="188"/>
      <c r="F1" s="188"/>
      <c r="G1" s="188"/>
      <c r="H1" s="188"/>
    </row>
    <row r="2" spans="1:8" x14ac:dyDescent="0.25">
      <c r="A2" s="58" t="s">
        <v>60</v>
      </c>
      <c r="B2" s="43" t="s">
        <v>61</v>
      </c>
      <c r="C2" s="43" t="s">
        <v>62</v>
      </c>
      <c r="D2" s="45" t="s">
        <v>192</v>
      </c>
      <c r="E2" s="46" t="s">
        <v>173</v>
      </c>
      <c r="F2" s="46" t="s">
        <v>171</v>
      </c>
      <c r="G2" s="46" t="s">
        <v>175</v>
      </c>
      <c r="H2" s="46" t="s">
        <v>176</v>
      </c>
    </row>
    <row r="3" spans="1:8" ht="24" x14ac:dyDescent="0.25">
      <c r="A3" s="59" t="s">
        <v>127</v>
      </c>
      <c r="B3" s="51"/>
      <c r="C3" s="51"/>
      <c r="D3" s="51"/>
      <c r="E3" s="52"/>
      <c r="F3" s="50" t="s">
        <v>177</v>
      </c>
      <c r="G3" s="49" t="s">
        <v>177</v>
      </c>
      <c r="H3" s="49" t="s">
        <v>177</v>
      </c>
    </row>
    <row r="4" spans="1:8" ht="24" x14ac:dyDescent="0.25">
      <c r="A4" s="59" t="s">
        <v>128</v>
      </c>
      <c r="B4" s="51"/>
      <c r="C4" s="51"/>
      <c r="D4" s="41"/>
      <c r="E4" s="37"/>
      <c r="F4" t="s">
        <v>177</v>
      </c>
      <c r="G4" t="s">
        <v>177</v>
      </c>
      <c r="H4" t="s">
        <v>177</v>
      </c>
    </row>
    <row r="5" spans="1:8" ht="36" x14ac:dyDescent="0.25">
      <c r="A5" s="60" t="s">
        <v>126</v>
      </c>
      <c r="B5" s="4"/>
      <c r="C5" s="4"/>
      <c r="D5" s="41"/>
      <c r="E5" s="37"/>
      <c r="F5" t="s">
        <v>177</v>
      </c>
      <c r="G5" t="s">
        <v>177</v>
      </c>
      <c r="H5" t="s">
        <v>177</v>
      </c>
    </row>
    <row r="6" spans="1:8" ht="36" x14ac:dyDescent="0.25">
      <c r="A6" s="61" t="s">
        <v>129</v>
      </c>
      <c r="B6" s="4"/>
      <c r="C6" s="4"/>
      <c r="D6" s="41"/>
      <c r="E6" s="37"/>
      <c r="F6" t="s">
        <v>177</v>
      </c>
      <c r="G6" t="s">
        <v>177</v>
      </c>
      <c r="H6" t="s">
        <v>177</v>
      </c>
    </row>
    <row r="7" spans="1:8" x14ac:dyDescent="0.25">
      <c r="A7" s="60" t="s">
        <v>130</v>
      </c>
      <c r="B7" s="4"/>
      <c r="C7" s="4"/>
      <c r="D7" s="41"/>
      <c r="E7" s="37"/>
      <c r="F7" t="s">
        <v>177</v>
      </c>
      <c r="G7" t="s">
        <v>177</v>
      </c>
      <c r="H7" t="s">
        <v>177</v>
      </c>
    </row>
    <row r="8" spans="1:8" ht="24" x14ac:dyDescent="0.25">
      <c r="A8" s="62" t="s">
        <v>131</v>
      </c>
      <c r="B8" s="4"/>
      <c r="C8" s="4"/>
      <c r="D8" s="41"/>
      <c r="E8" s="37"/>
      <c r="F8" t="s">
        <v>177</v>
      </c>
      <c r="G8" t="s">
        <v>177</v>
      </c>
      <c r="H8" t="s">
        <v>177</v>
      </c>
    </row>
    <row r="9" spans="1:8" x14ac:dyDescent="0.25">
      <c r="A9" s="63" t="s">
        <v>219</v>
      </c>
      <c r="B9" s="40"/>
    </row>
    <row r="10" spans="1:8" x14ac:dyDescent="0.25">
      <c r="A10" s="187" t="s">
        <v>64</v>
      </c>
      <c r="B10" s="188"/>
      <c r="C10" s="188"/>
      <c r="D10" s="188"/>
      <c r="E10" s="188"/>
      <c r="F10" s="188"/>
      <c r="G10" s="188"/>
      <c r="H10" s="188"/>
    </row>
    <row r="11" spans="1:8" x14ac:dyDescent="0.25">
      <c r="A11" s="58" t="s">
        <v>60</v>
      </c>
      <c r="B11" s="43" t="s">
        <v>61</v>
      </c>
      <c r="C11" s="43" t="s">
        <v>62</v>
      </c>
      <c r="D11" s="45" t="s">
        <v>174</v>
      </c>
      <c r="E11" s="46" t="s">
        <v>173</v>
      </c>
      <c r="F11" s="46" t="s">
        <v>171</v>
      </c>
      <c r="G11" s="46" t="s">
        <v>175</v>
      </c>
      <c r="H11" s="46" t="s">
        <v>176</v>
      </c>
    </row>
    <row r="12" spans="1:8" ht="48" x14ac:dyDescent="0.25">
      <c r="A12" s="62" t="s">
        <v>132</v>
      </c>
      <c r="B12" s="3"/>
      <c r="C12" s="3"/>
      <c r="D12" s="38"/>
      <c r="E12" s="37"/>
      <c r="F12" t="s">
        <v>177</v>
      </c>
      <c r="G12" t="s">
        <v>177</v>
      </c>
      <c r="H12" t="s">
        <v>177</v>
      </c>
    </row>
    <row r="13" spans="1:8" ht="24" x14ac:dyDescent="0.25">
      <c r="A13" s="62" t="s">
        <v>133</v>
      </c>
      <c r="B13" s="3"/>
      <c r="C13" s="3"/>
      <c r="D13" s="38"/>
      <c r="E13" s="37"/>
      <c r="F13" t="s">
        <v>177</v>
      </c>
      <c r="G13" t="s">
        <v>177</v>
      </c>
      <c r="H13" t="s">
        <v>177</v>
      </c>
    </row>
    <row r="14" spans="1:8" ht="24" x14ac:dyDescent="0.25">
      <c r="A14" s="64" t="s">
        <v>134</v>
      </c>
      <c r="B14" s="33"/>
      <c r="C14" s="33"/>
      <c r="D14" s="42"/>
      <c r="E14" s="37"/>
      <c r="F14" t="s">
        <v>177</v>
      </c>
      <c r="G14" t="s">
        <v>177</v>
      </c>
      <c r="H14" t="s">
        <v>177</v>
      </c>
    </row>
    <row r="15" spans="1:8" x14ac:dyDescent="0.25">
      <c r="A15" s="64" t="s">
        <v>135</v>
      </c>
      <c r="B15" s="33"/>
      <c r="C15" s="33"/>
      <c r="D15" s="42"/>
      <c r="E15" s="37"/>
      <c r="F15" t="s">
        <v>177</v>
      </c>
      <c r="G15" t="s">
        <v>177</v>
      </c>
      <c r="H15" t="s">
        <v>177</v>
      </c>
    </row>
    <row r="16" spans="1:8" x14ac:dyDescent="0.25">
      <c r="A16" s="64" t="s">
        <v>136</v>
      </c>
      <c r="B16" s="33"/>
      <c r="C16" s="33"/>
      <c r="D16" s="42"/>
      <c r="E16" s="37"/>
      <c r="F16" t="s">
        <v>177</v>
      </c>
      <c r="G16" t="s">
        <v>177</v>
      </c>
      <c r="H16" t="s">
        <v>177</v>
      </c>
    </row>
    <row r="17" spans="1:8" ht="24" x14ac:dyDescent="0.25">
      <c r="A17" s="64" t="s">
        <v>137</v>
      </c>
      <c r="B17" s="33"/>
      <c r="C17" s="33"/>
      <c r="D17" s="42"/>
      <c r="E17" s="37"/>
      <c r="F17" t="s">
        <v>177</v>
      </c>
      <c r="G17" t="s">
        <v>177</v>
      </c>
      <c r="H17" t="s">
        <v>177</v>
      </c>
    </row>
    <row r="18" spans="1:8" ht="24" x14ac:dyDescent="0.25">
      <c r="A18" s="64" t="s">
        <v>138</v>
      </c>
      <c r="B18" s="33"/>
      <c r="C18" s="33"/>
      <c r="D18" s="42"/>
      <c r="E18" s="37"/>
      <c r="F18" t="s">
        <v>177</v>
      </c>
      <c r="G18" t="s">
        <v>177</v>
      </c>
      <c r="H18" t="s">
        <v>177</v>
      </c>
    </row>
    <row r="19" spans="1:8" ht="36" x14ac:dyDescent="0.25">
      <c r="A19" s="64" t="s">
        <v>139</v>
      </c>
      <c r="B19" s="33"/>
      <c r="C19" s="33"/>
      <c r="D19" s="42"/>
      <c r="E19" s="37"/>
      <c r="F19" t="s">
        <v>177</v>
      </c>
      <c r="G19" t="s">
        <v>177</v>
      </c>
      <c r="H19" t="s">
        <v>177</v>
      </c>
    </row>
    <row r="20" spans="1:8" x14ac:dyDescent="0.25">
      <c r="A20" s="64" t="s">
        <v>140</v>
      </c>
      <c r="B20" s="33"/>
      <c r="C20" s="33"/>
      <c r="D20" s="42"/>
      <c r="E20" s="37"/>
      <c r="F20" t="s">
        <v>177</v>
      </c>
      <c r="G20" t="s">
        <v>177</v>
      </c>
      <c r="H20" t="s">
        <v>177</v>
      </c>
    </row>
    <row r="21" spans="1:8" ht="36" x14ac:dyDescent="0.25">
      <c r="A21" s="62" t="s">
        <v>141</v>
      </c>
      <c r="B21" s="33"/>
      <c r="C21" s="3"/>
      <c r="D21" s="38"/>
      <c r="E21" s="37"/>
      <c r="F21" t="s">
        <v>177</v>
      </c>
      <c r="G21" t="s">
        <v>177</v>
      </c>
      <c r="H21" t="s">
        <v>177</v>
      </c>
    </row>
    <row r="22" spans="1:8" ht="24" x14ac:dyDescent="0.25">
      <c r="A22" s="62" t="s">
        <v>142</v>
      </c>
      <c r="B22" s="33"/>
      <c r="C22" s="3"/>
      <c r="D22" s="38"/>
      <c r="E22" s="37"/>
      <c r="F22" t="s">
        <v>177</v>
      </c>
      <c r="G22" t="s">
        <v>177</v>
      </c>
      <c r="H22" t="s">
        <v>177</v>
      </c>
    </row>
    <row r="23" spans="1:8" ht="24" x14ac:dyDescent="0.25">
      <c r="A23" s="62" t="s">
        <v>143</v>
      </c>
      <c r="B23" s="33"/>
      <c r="C23" s="3"/>
      <c r="D23" s="38"/>
      <c r="E23" s="37"/>
      <c r="F23" t="s">
        <v>177</v>
      </c>
      <c r="G23" t="s">
        <v>177</v>
      </c>
      <c r="H23" t="s">
        <v>177</v>
      </c>
    </row>
    <row r="24" spans="1:8" x14ac:dyDescent="0.25">
      <c r="A24" s="44" t="s">
        <v>177</v>
      </c>
      <c r="B24" s="32"/>
      <c r="C24" s="32"/>
      <c r="D24" s="32"/>
    </row>
    <row r="25" spans="1:8" x14ac:dyDescent="0.25">
      <c r="A25" s="187" t="s">
        <v>65</v>
      </c>
      <c r="B25" s="188"/>
      <c r="C25" s="188"/>
      <c r="D25" s="188"/>
      <c r="E25" s="188"/>
      <c r="F25" s="188"/>
      <c r="G25" s="188"/>
      <c r="H25" s="188"/>
    </row>
    <row r="26" spans="1:8" x14ac:dyDescent="0.25">
      <c r="A26" s="58" t="s">
        <v>60</v>
      </c>
      <c r="B26" s="43" t="s">
        <v>61</v>
      </c>
      <c r="C26" s="43" t="s">
        <v>62</v>
      </c>
      <c r="D26" s="45" t="s">
        <v>174</v>
      </c>
      <c r="E26" s="46" t="s">
        <v>173</v>
      </c>
      <c r="F26" s="46" t="s">
        <v>171</v>
      </c>
      <c r="G26" s="46" t="s">
        <v>175</v>
      </c>
      <c r="H26" s="46" t="s">
        <v>176</v>
      </c>
    </row>
    <row r="27" spans="1:8" ht="24" x14ac:dyDescent="0.25">
      <c r="A27" s="62" t="s">
        <v>144</v>
      </c>
      <c r="B27" s="34"/>
      <c r="C27" s="6"/>
      <c r="D27" s="37"/>
      <c r="E27" s="37"/>
      <c r="F27" t="s">
        <v>177</v>
      </c>
      <c r="G27" t="s">
        <v>177</v>
      </c>
      <c r="H27" t="s">
        <v>177</v>
      </c>
    </row>
    <row r="28" spans="1:8" ht="24" x14ac:dyDescent="0.25">
      <c r="A28" s="62" t="s">
        <v>145</v>
      </c>
      <c r="B28" s="35"/>
      <c r="C28" s="5"/>
      <c r="D28" s="37"/>
      <c r="E28" s="37"/>
      <c r="F28" t="s">
        <v>177</v>
      </c>
      <c r="G28" t="s">
        <v>177</v>
      </c>
      <c r="H28" t="s">
        <v>177</v>
      </c>
    </row>
    <row r="29" spans="1:8" ht="24" x14ac:dyDescent="0.25">
      <c r="A29" s="64" t="s">
        <v>146</v>
      </c>
      <c r="B29" s="34"/>
      <c r="C29" s="6"/>
      <c r="D29" s="37"/>
      <c r="E29" s="37"/>
      <c r="F29" t="s">
        <v>177</v>
      </c>
      <c r="G29" t="s">
        <v>177</v>
      </c>
      <c r="H29" t="s">
        <v>177</v>
      </c>
    </row>
    <row r="30" spans="1:8" ht="24" x14ac:dyDescent="0.25">
      <c r="A30" s="64" t="s">
        <v>147</v>
      </c>
      <c r="B30" s="34"/>
      <c r="C30" s="6"/>
      <c r="D30" s="37"/>
      <c r="E30" s="37"/>
      <c r="F30" t="s">
        <v>177</v>
      </c>
      <c r="G30" t="s">
        <v>177</v>
      </c>
      <c r="H30" t="s">
        <v>177</v>
      </c>
    </row>
    <row r="31" spans="1:8" ht="24" x14ac:dyDescent="0.25">
      <c r="A31" s="64" t="s">
        <v>148</v>
      </c>
      <c r="B31" s="34"/>
      <c r="C31" s="6"/>
      <c r="D31" s="37"/>
      <c r="E31" s="37"/>
      <c r="F31" t="s">
        <v>177</v>
      </c>
      <c r="G31" t="s">
        <v>177</v>
      </c>
      <c r="H31" t="s">
        <v>177</v>
      </c>
    </row>
    <row r="32" spans="1:8" ht="24" x14ac:dyDescent="0.25">
      <c r="A32" s="64" t="s">
        <v>149</v>
      </c>
      <c r="B32" s="6"/>
      <c r="C32" s="6"/>
      <c r="D32" s="37"/>
      <c r="E32" s="37"/>
      <c r="F32" t="s">
        <v>177</v>
      </c>
      <c r="G32" t="s">
        <v>177</v>
      </c>
      <c r="H32" t="s">
        <v>177</v>
      </c>
    </row>
    <row r="33" spans="1:8" ht="24" x14ac:dyDescent="0.25">
      <c r="A33" s="64" t="s">
        <v>150</v>
      </c>
      <c r="B33" s="6"/>
      <c r="C33" s="6"/>
      <c r="D33" s="37"/>
      <c r="E33" s="37"/>
      <c r="F33" t="s">
        <v>177</v>
      </c>
      <c r="G33" t="s">
        <v>177</v>
      </c>
      <c r="H33" t="s">
        <v>177</v>
      </c>
    </row>
    <row r="34" spans="1:8" x14ac:dyDescent="0.25">
      <c r="A34" s="64" t="s">
        <v>151</v>
      </c>
      <c r="B34" s="6"/>
      <c r="C34" s="6"/>
      <c r="D34" s="37"/>
      <c r="E34" s="37"/>
      <c r="F34" t="s">
        <v>177</v>
      </c>
      <c r="G34" t="s">
        <v>177</v>
      </c>
      <c r="H34" t="s">
        <v>177</v>
      </c>
    </row>
    <row r="35" spans="1:8" x14ac:dyDescent="0.25">
      <c r="A35" s="64" t="s">
        <v>152</v>
      </c>
      <c r="B35" s="30"/>
      <c r="C35" s="30"/>
      <c r="D35" s="37"/>
      <c r="E35" s="37"/>
      <c r="F35" t="s">
        <v>177</v>
      </c>
      <c r="G35" t="s">
        <v>177</v>
      </c>
      <c r="H35" t="s">
        <v>177</v>
      </c>
    </row>
    <row r="36" spans="1:8" ht="24" x14ac:dyDescent="0.25">
      <c r="A36" s="62" t="s">
        <v>153</v>
      </c>
      <c r="B36" s="30"/>
      <c r="C36" s="30"/>
      <c r="D36" s="37"/>
      <c r="E36" s="37"/>
      <c r="F36" t="s">
        <v>177</v>
      </c>
      <c r="G36" t="s">
        <v>177</v>
      </c>
      <c r="H36" t="s">
        <v>177</v>
      </c>
    </row>
    <row r="37" spans="1:8" x14ac:dyDescent="0.25">
      <c r="A37" s="63" t="s">
        <v>177</v>
      </c>
    </row>
  </sheetData>
  <mergeCells count="3">
    <mergeCell ref="A10:H10"/>
    <mergeCell ref="A1:H1"/>
    <mergeCell ref="A25:H25"/>
  </mergeCells>
  <pageMargins left="0.7" right="0.7" top="0.75" bottom="0.75" header="0.3" footer="0.3"/>
  <pageSetup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Hoja3!A$12:A$15</xm:f>
          </x14:formula1>
          <xm:sqref>F27:F36</xm:sqref>
        </x14:dataValidation>
        <x14:dataValidation type="list" allowBlank="1" showInputMessage="1" showErrorMessage="1">
          <x14:formula1>
            <xm:f>Hoja3!A$12:A$15</xm:f>
          </x14:formula1>
          <xm:sqref>F3:F8</xm:sqref>
        </x14:dataValidation>
        <x14:dataValidation type="list" allowBlank="1" showInputMessage="1" showErrorMessage="1">
          <x14:formula1>
            <xm:f>Hoja3!A$12:A$15</xm:f>
          </x14:formula1>
          <xm:sqref>F12:F23</xm:sqref>
        </x14:dataValidation>
        <x14:dataValidation type="list" allowBlank="1" showInputMessage="1" showErrorMessage="1">
          <x14:formula1>
            <xm:f>Hoja3!$A$18:A$21</xm:f>
          </x14:formula1>
          <xm:sqref>G27:G36</xm:sqref>
        </x14:dataValidation>
        <x14:dataValidation type="list" allowBlank="1" showInputMessage="1" showErrorMessage="1">
          <x14:formula1>
            <xm:f>Hoja3!$A$18:A$21</xm:f>
          </x14:formula1>
          <xm:sqref>G3:G8</xm:sqref>
        </x14:dataValidation>
        <x14:dataValidation type="list" allowBlank="1" showInputMessage="1" showErrorMessage="1">
          <x14:formula1>
            <xm:f>Hoja3!$A$18:A$21</xm:f>
          </x14:formula1>
          <xm:sqref>G12:G23</xm:sqref>
        </x14:dataValidation>
        <x14:dataValidation type="list" allowBlank="1" showInputMessage="1" showErrorMessage="1">
          <x14:formula1>
            <xm:f>Hoja3!A$23:A$31</xm:f>
          </x14:formula1>
          <xm:sqref>H27:H36</xm:sqref>
        </x14:dataValidation>
        <x14:dataValidation type="list" allowBlank="1" showInputMessage="1" showErrorMessage="1">
          <x14:formula1>
            <xm:f>Hoja3!A$23:A$31</xm:f>
          </x14:formula1>
          <xm:sqref>H3:H8</xm:sqref>
        </x14:dataValidation>
        <x14:dataValidation type="list" allowBlank="1" showInputMessage="1" showErrorMessage="1">
          <x14:formula1>
            <xm:f>Hoja3!A$23:A$31</xm:f>
          </x14:formula1>
          <xm:sqref>H12:H23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Hoja1</vt:lpstr>
      <vt:lpstr>Hoja3</vt:lpstr>
      <vt:lpstr>Matemáticas</vt:lpstr>
      <vt:lpstr>2014F</vt:lpstr>
      <vt:lpstr>2015F (2)</vt:lpstr>
      <vt:lpstr>2016F</vt:lpstr>
      <vt:lpstr>2017F</vt:lpstr>
      <vt:lpstr>2018F</vt:lpstr>
      <vt:lpstr>Niveles deseM</vt:lpstr>
      <vt:lpstr>Hoja2</vt:lpstr>
      <vt:lpstr>M2Planeación</vt:lpstr>
      <vt:lpstr>desc</vt:lpstr>
      <vt:lpstr>M3Planeación</vt:lpstr>
      <vt:lpstr>M4Planeación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Gersan Gomez Rodriguez</dc:creator>
  <cp:lastModifiedBy>Ronald Gersan Gomez Rodriguez</cp:lastModifiedBy>
  <dcterms:created xsi:type="dcterms:W3CDTF">2018-07-10T18:45:27Z</dcterms:created>
  <dcterms:modified xsi:type="dcterms:W3CDTF">2019-02-28T20:30:33Z</dcterms:modified>
</cp:coreProperties>
</file>